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455" windowHeight="7905" activeTab="0"/>
  </bookViews>
  <sheets>
    <sheet name="Прил. 9" sheetId="1" r:id="rId1"/>
    <sheet name="Прил 5" sheetId="2" r:id="rId2"/>
  </sheets>
  <definedNames>
    <definedName name="_xlnm._FilterDatabase" localSheetId="1" hidden="1">'Прил 5'!$A$6:$P$102</definedName>
    <definedName name="_xlnm.Print_Titles" localSheetId="0">'Прил. 9'!$8:$8</definedName>
  </definedNames>
  <calcPr fullCalcOnLoad="1"/>
</workbook>
</file>

<file path=xl/sharedStrings.xml><?xml version="1.0" encoding="utf-8"?>
<sst xmlns="http://schemas.openxmlformats.org/spreadsheetml/2006/main" count="388" uniqueCount="174">
  <si>
    <t/>
  </si>
  <si>
    <t>Наименование</t>
  </si>
  <si>
    <t>ЦСР</t>
  </si>
  <si>
    <t>1</t>
  </si>
  <si>
    <t>2</t>
  </si>
  <si>
    <t>3</t>
  </si>
  <si>
    <t>4</t>
  </si>
  <si>
    <t>ПРОГРАММЫ</t>
  </si>
  <si>
    <t>5220200</t>
  </si>
  <si>
    <t>сумма</t>
  </si>
  <si>
    <t>Целевые статьи муниципальных программ</t>
  </si>
  <si>
    <t>рублей</t>
  </si>
  <si>
    <t>01 0 00 00000</t>
  </si>
  <si>
    <t>07 0 00 00000</t>
  </si>
  <si>
    <t>13 0 00 00000</t>
  </si>
  <si>
    <t>08 0 00 00000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</si>
  <si>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</si>
  <si>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Приложение № 5</t>
  </si>
  <si>
    <t xml:space="preserve"> </t>
  </si>
  <si>
    <t>(рублей)</t>
  </si>
  <si>
    <t>Рз</t>
  </si>
  <si>
    <t>ПР</t>
  </si>
  <si>
    <t>ВР</t>
  </si>
  <si>
    <t>Сумма</t>
  </si>
  <si>
    <t>5</t>
  </si>
  <si>
    <t>6</t>
  </si>
  <si>
    <t>7</t>
  </si>
  <si>
    <t>В С Е Г О</t>
  </si>
  <si>
    <t>Администрация Кудинцевского сельсовета Льговского района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</si>
  <si>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</si>
  <si>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</si>
  <si>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</si>
  <si>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</si>
  <si>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</si>
  <si>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</si>
  <si>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</si>
  <si>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</si>
  <si>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</si>
  <si>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</si>
  <si>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</si>
  <si>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</si>
  <si>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з/п глава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</si>
  <si>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</si>
  <si>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</si>
  <si>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</si>
  <si>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</si>
  <si>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</si>
  <si>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</si>
  <si>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Обеспечение деятельности и выполнение функций органов местного самоуправления</t>
  </si>
  <si>
    <t>73 1 00 С1402</t>
  </si>
  <si>
    <t>з/п админ.</t>
  </si>
  <si>
    <t>Закупка товаров, работ и услуг для обеспечения государственных (муниципальных) нужд</t>
  </si>
  <si>
    <t>200</t>
  </si>
  <si>
    <t>бензин, связь + интернет</t>
  </si>
  <si>
    <t>Иные бюджетные ассигнования</t>
  </si>
  <si>
    <t>800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</si>
  <si>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</si>
  <si>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</si>
  <si>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</si>
  <si>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</si>
  <si>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</si>
  <si>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</si>
  <si>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</si>
  <si>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</si>
  <si>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</si>
  <si>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</si>
  <si>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 xml:space="preserve">01 </t>
  </si>
  <si>
    <t>76 0 00 00000</t>
  </si>
  <si>
    <t>Выполнение других обязательств муниципального образования</t>
  </si>
  <si>
    <t>76 1 00 00000</t>
  </si>
  <si>
    <t>Выполнение других (прочих) обязательств органа местного самоуправления</t>
  </si>
  <si>
    <t>76 1 00 С1404</t>
  </si>
  <si>
    <t>ком. Услуги + обсл. Сайта, сбис, барс, страх. Машины + договора,подписка</t>
  </si>
  <si>
    <t>налоги + пени</t>
  </si>
  <si>
    <t>Непрограмная деятельность органов местного самоуправления</t>
  </si>
  <si>
    <t>77 0 00 00000</t>
  </si>
  <si>
    <t>Непрограммные расходы администрации Кудинцевского сельсовета Льговского района</t>
  </si>
  <si>
    <t>77 2 00 00000</t>
  </si>
  <si>
    <t>Реализация мероприятий по распространению офицальной информации</t>
  </si>
  <si>
    <t>77 2 00 С1439</t>
  </si>
  <si>
    <t>СМИ</t>
  </si>
  <si>
    <t>Национальная оборона</t>
  </si>
  <si>
    <t>Мобилизационная и вневойсковая подготовка</t>
  </si>
  <si>
    <t>03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</si>
  <si>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</si>
  <si>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</si>
  <si>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</si>
  <si>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77 2 00 51180</t>
  </si>
  <si>
    <t>военкомат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</si>
  <si>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</si>
  <si>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</si>
  <si>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</si>
  <si>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</si>
  <si>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10</t>
  </si>
  <si>
    <t>13 1 00 00000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</si>
  <si>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</si>
  <si>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13 1 01 00000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</si>
  <si>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</si>
  <si>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13 1 01 С1415</t>
  </si>
  <si>
    <t>программа чс</t>
  </si>
  <si>
    <t>Жилищно-коммунальное хозяйство</t>
  </si>
  <si>
    <t>05</t>
  </si>
  <si>
    <t>77 2 00 С1404</t>
  </si>
  <si>
    <t>кап. Ремонт</t>
  </si>
  <si>
    <t>Коммунальное хозяйство</t>
  </si>
  <si>
    <t>Муниципальная программа
«Обращение с твердыми коммунальными
отходами на территории
Муниципального образования
«Кудинцевский сельсовет»
Льговского района Курской области»</t>
  </si>
  <si>
    <t>Подпрограмма "Управление муниципальной программой и обеспечение условий реализации муниципальной программы "Обращение с твердыми коммунальными
отходами на территории
Муниципального образования
«Кудинцевский сельсовет»
Льговского района Курской области»</t>
  </si>
  <si>
    <t>07 1 00 00000</t>
  </si>
  <si>
    <t>Мероприятия в области коммунального хозяйства</t>
  </si>
  <si>
    <t>ТКО</t>
  </si>
  <si>
    <t>Благоустройство</t>
  </si>
  <si>
    <t xml:space="preserve">Подпрограмма "Управление муниципальной программой и обеспечение условий реализации Муниципальной программы  комплексного развития коммунальной  инфраструктуры муниципального образования «Кудинцевский сельсовет» Льговского района Курской области
</t>
  </si>
  <si>
    <t>Мероприятия по благоустройству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</si>
  <si>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</si>
  <si>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</si>
  <si>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</si>
  <si>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</si>
  <si>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 xml:space="preserve"> Муниципальная программа «Охрана земель на территории Кудинцевского сельсовета Льговского района»</t>
  </si>
  <si>
    <t>04 0 00 00000</t>
  </si>
  <si>
    <t>Подпрограмма "Управление муниципальной программой и обеспечение условий реализации"  Муниципальной программы «Охрана земель на территории Кудинцевского сельсовета Льговского района»</t>
  </si>
  <si>
    <t>04 1 00 00000</t>
  </si>
  <si>
    <t>Мероприятия в области земельных отношений</t>
  </si>
  <si>
    <t>Культура,кинематография</t>
  </si>
  <si>
    <t>08</t>
  </si>
  <si>
    <t>Культура</t>
  </si>
  <si>
    <t>Муниципальная программа "Развитие культуры на территории Кудинцевского сельсовета Льговского района Курской области на 2022-2024 годы"</t>
  </si>
  <si>
    <t>Подпрограмма "Исскуство" муниципальной программы "Развитие культуры"</t>
  </si>
  <si>
    <t>01 1 00 00000</t>
  </si>
  <si>
    <t>Основное мероприятие "Обеспечение деятельности подведомственных учреждений"</t>
  </si>
  <si>
    <t>01 1 01 00000</t>
  </si>
  <si>
    <t>Субсидия  местным бюджетам н заработную плату и начисления на выплаты по  оплате труда работников учреждений культуры муниципальных образований городских и сельских поселений</t>
  </si>
  <si>
    <t>01 1 01 13330</t>
  </si>
  <si>
    <t>Оплата труда работников учреждений культуры муниципальных образований сельских поселений</t>
  </si>
  <si>
    <t>з/п область</t>
  </si>
  <si>
    <t>01 1 01 S3330</t>
  </si>
  <si>
    <t>з/п местные</t>
  </si>
  <si>
    <t>Расходы на обеспечение деятельности (оказание услуг) муниципальных учреждений</t>
  </si>
  <si>
    <t>01 1 01 С1401</t>
  </si>
  <si>
    <t>ком. Усл. (свет+ газ), канц. Товары, картредж, пов. Сигнал.</t>
  </si>
  <si>
    <t>Физическая культура и спорт</t>
  </si>
  <si>
    <t>Физическая культура</t>
  </si>
  <si>
    <t>Подпрограмма "Реализация муниципальной поллитики в сфере физической культуры и спорта" муниципальной программы "Повышение эффективности работы с молодёжью,организация отдыха и оздоровление детей, молодёжи,развитии физической культуры</t>
  </si>
  <si>
    <t>08 3 00 00000</t>
  </si>
  <si>
    <t>Основное мероприятие "Физическое воспитание,вовлечение населения в занятия физической культурной и массовым спортом, обеспечение организации и проведения физкультурных спортивных мероприятий"</t>
  </si>
  <si>
    <t>08 3 01 00000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</si>
  <si>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</si>
  <si>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</si>
  <si>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 к  проекту решения Собрания  депутатов                                     Кудинцевского сельсовета Льговского района Курской области «О бюджете Кудинцевского  сельсовета  Льговского района  Курской области                        на 2023 год и плановый период 2024 и 2025 годов"                                   </t>
  </si>
  <si>
    <t>Распределение бюджетных ассигнований по разделам, подразделам, целевым статьям (муниципальным программам Кудинцевского сельсовета Льговского района Курской области и непрограммным направлениям детельности), группам видов расходов классификации расходов бюджета на 2023 год</t>
  </si>
  <si>
    <t xml:space="preserve">Непрограммная деятельность органов местного самоуправления </t>
  </si>
  <si>
    <t>Непрограммные расходы органов местного самоуправления Кудинцевского сельсовета Льговского района Курской области</t>
  </si>
  <si>
    <t>Содержание работника, осуществляющего выполнение переданных полномочий от муниципального района</t>
  </si>
  <si>
    <t>77 200 П1490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</si>
  <si>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</si>
  <si>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"Организация и строительство площадок по сбору ТКО на территории муниципального образования "Кудинцевский сельсовет" Льговского района Курской области"</t>
  </si>
  <si>
    <t>07 1 01 00000</t>
  </si>
  <si>
    <t>07 1 01 С1431</t>
  </si>
  <si>
    <t xml:space="preserve">Муниципальная программа  комплексного развития коммунальной  инфраструктуры муниципального образования «Кудинцевский сельсовет» Льговского района Курской области
</t>
  </si>
  <si>
    <t>07 3 00 00000</t>
  </si>
  <si>
    <t>Основное мероприятие "Организация уличного освещения, подсветка фасадов зданий, очистка, грейдирование и благоустройство улиц. Содержание и благоустройство жилищного фонда муниципального образования "Кудинцевский сельсовет" Льговского района Курской области"</t>
  </si>
  <si>
    <t>07 3 01 00000</t>
  </si>
  <si>
    <t>07 3 01 С1433</t>
  </si>
  <si>
    <t>Основное мероприятие "Поддержка и реализация мероприятий по охране земель на территории Кудинцевского сельсовета Льговского района"</t>
  </si>
  <si>
    <t>04 1 01 00000</t>
  </si>
  <si>
    <t>04 1 01 С1468</t>
  </si>
  <si>
    <t>Непрограммная деятельность органов местного самоуправления Кудинцевского сельсовета Льговского района Курской области</t>
  </si>
  <si>
    <t xml:space="preserve">                                        77 2 00 00000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</si>
  <si>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</si>
  <si>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 xml:space="preserve">                                                                                                           77 2 00 П1493</t>
  </si>
  <si>
    <t>Закупка товаров, работ и услуг для обеспечения государственных (муниципальных ) нуждЗакупка товаров, работ и услуг для обеспечения государственных (муниципальных ) нужд</t>
  </si>
  <si>
    <t xml:space="preserve">                                     77 2 00 П1493</t>
  </si>
  <si>
    <t xml:space="preserve">Приложение №9 
к проекту решения Собрания депутатов                      МО "Кудинцевский сельсовет"        
Льговского района Курской области         
"О бюджете МО "Кудинцевский сельсовет" Льговского района        
     Курской области на 2023 год и плановый период 2024-2025 годов"       
</t>
  </si>
  <si>
    <t>РАСПРЕДЕЛЕНИЕ БЮДЖЕТНЫХ АССИГНОВАНИЙ НА РЕАЛИЗАЦИЮ ПРОГРАММ НА 2023 ГОД</t>
  </si>
  <si>
    <t xml:space="preserve">                                     77  0 0 00 00000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</si>
</sst>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.95"/>
      <color indexed="8"/>
      <name val="Times New Roman"/>
      <family val="1"/>
    </font>
    <font>
      <sz val="9.95"/>
      <color indexed="8"/>
      <name val="Times New Roman"/>
      <family val="1"/>
    </font>
    <font>
      <sz val="10.95"/>
      <color indexed="8"/>
      <name val="Times New Roman"/>
      <family val="1"/>
    </font>
    <font>
      <b/>
      <sz val="10.95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YS Text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2" fillId="0" borderId="0" xfId="39" applyFont="1" applyFill="1" applyBorder="1" applyAlignment="1">
      <alignment horizontal="center" vertical="top" wrapText="1"/>
    </xf>
    <xf numFmtId="0" fontId="5" fillId="0" borderId="10" xfId="62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top" wrapText="1"/>
    </xf>
    <xf numFmtId="0" fontId="4" fillId="0" borderId="10" xfId="47" applyFont="1" applyFill="1" applyBorder="1" applyAlignment="1">
      <alignment horizontal="center" vertical="top" wrapText="1"/>
    </xf>
    <xf numFmtId="0" fontId="5" fillId="0" borderId="10" xfId="46" applyFont="1" applyFill="1" applyBorder="1" applyAlignment="1">
      <alignment horizontal="left" wrapText="1"/>
    </xf>
    <xf numFmtId="172" fontId="5" fillId="0" borderId="10" xfId="45" applyNumberFormat="1" applyFont="1" applyFill="1" applyBorder="1" applyAlignment="1">
      <alignment horizontal="center" vertical="center" wrapText="1"/>
    </xf>
    <xf numFmtId="0" fontId="4" fillId="0" borderId="11" xfId="44" applyNumberFormat="1" applyFont="1" applyFill="1" applyBorder="1" applyAlignment="1">
      <alignment horizontal="center" wrapText="1"/>
    </xf>
    <xf numFmtId="0" fontId="4" fillId="0" borderId="0" xfId="60" applyNumberFormat="1" applyFont="1" applyFill="1" applyBorder="1" applyAlignment="1">
      <alignment horizontal="center" wrapText="1"/>
    </xf>
    <xf numFmtId="0" fontId="4" fillId="0" borderId="12" xfId="6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top" wrapText="1"/>
    </xf>
    <xf numFmtId="0" fontId="7" fillId="0" borderId="11" xfId="57" applyNumberFormat="1" applyFont="1" applyFill="1" applyBorder="1" applyAlignment="1">
      <alignment horizontal="left" wrapText="1"/>
    </xf>
    <xf numFmtId="0" fontId="7" fillId="0" borderId="13" xfId="61" applyNumberFormat="1" applyFont="1" applyFill="1" applyBorder="1" applyAlignment="1">
      <alignment horizontal="left" wrapText="1"/>
    </xf>
    <xf numFmtId="172" fontId="7" fillId="0" borderId="14" xfId="43" applyNumberFormat="1" applyFont="1" applyFill="1" applyBorder="1" applyAlignment="1">
      <alignment horizontal="center" wrapText="1"/>
    </xf>
    <xf numFmtId="172" fontId="7" fillId="0" borderId="13" xfId="43" applyNumberFormat="1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4" fontId="7" fillId="0" borderId="11" xfId="43" applyNumberFormat="1" applyFont="1" applyFill="1" applyBorder="1" applyAlignment="1">
      <alignment horizontal="center" wrapText="1"/>
    </xf>
    <xf numFmtId="4" fontId="7" fillId="0" borderId="17" xfId="43" applyNumberFormat="1" applyFont="1" applyFill="1" applyBorder="1" applyAlignment="1">
      <alignment horizontal="center" wrapText="1"/>
    </xf>
    <xf numFmtId="4" fontId="7" fillId="0" borderId="13" xfId="43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4" fontId="7" fillId="0" borderId="13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 wrapText="1"/>
    </xf>
    <xf numFmtId="172" fontId="7" fillId="0" borderId="19" xfId="43" applyNumberFormat="1" applyFont="1" applyFill="1" applyBorder="1" applyAlignment="1">
      <alignment horizontal="center" wrapText="1"/>
    </xf>
    <xf numFmtId="4" fontId="7" fillId="0" borderId="19" xfId="43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4.57421875" style="0" customWidth="1"/>
    <col min="2" max="2" width="8.28125" style="0" hidden="1" customWidth="1"/>
    <col min="3" max="3" width="17.28125" style="0" customWidth="1"/>
    <col min="4" max="4" width="16.421875" style="0" customWidth="1"/>
  </cols>
  <sheetData>
    <row r="1" ht="12.75"/>
    <row r="2" spans="1:4" ht="123.75" customHeight="1">
      <c r="A2" s="1" t="s">
        <v>0</v>
      </c>
      <c r="B2" s="72" t="s">
        <v>171</v>
      </c>
      <c r="C2" s="72"/>
      <c r="D2" s="72"/>
    </row>
    <row r="3" spans="1:4" ht="0.75" customHeight="1" hidden="1">
      <c r="A3" s="73" t="s">
        <v>0</v>
      </c>
      <c r="B3" s="73"/>
      <c r="C3" s="73"/>
      <c r="D3" s="73"/>
    </row>
    <row r="4" spans="1:4" ht="33.75" customHeight="1">
      <c r="A4" s="73" t="s">
        <v>172</v>
      </c>
      <c r="B4" s="73"/>
      <c r="C4" s="73"/>
      <c r="D4" s="73"/>
    </row>
    <row r="5" spans="1:4" ht="13.5" customHeight="1">
      <c r="A5" s="74" t="s">
        <v>11</v>
      </c>
      <c r="B5" s="74"/>
      <c r="C5" s="74"/>
      <c r="D5" s="74"/>
    </row>
    <row r="6" spans="1:4" ht="15" customHeight="1">
      <c r="A6" s="70" t="s">
        <v>1</v>
      </c>
      <c r="B6" s="70" t="s">
        <v>2</v>
      </c>
      <c r="C6" s="71">
        <v>2023</v>
      </c>
      <c r="D6" s="71"/>
    </row>
    <row r="7" spans="1:4" ht="42" customHeight="1">
      <c r="A7" s="71" t="s">
        <v>0</v>
      </c>
      <c r="B7" s="71" t="s">
        <v>0</v>
      </c>
      <c r="C7" s="2" t="s">
        <v>10</v>
      </c>
      <c r="D7" s="3" t="s">
        <v>9</v>
      </c>
    </row>
    <row r="8" spans="1:4" ht="15" customHeight="1">
      <c r="A8" s="4" t="s">
        <v>3</v>
      </c>
      <c r="B8" s="4" t="s">
        <v>4</v>
      </c>
      <c r="C8" s="4" t="s">
        <v>5</v>
      </c>
      <c r="D8" s="4" t="s">
        <v>6</v>
      </c>
    </row>
    <row r="9" spans="1:4" ht="15" customHeight="1">
      <c r="A9" s="5" t="s">
        <v>7</v>
      </c>
      <c r="B9" s="2" t="s">
        <v>0</v>
      </c>
      <c r="C9" s="6"/>
      <c r="D9" s="6">
        <f>D10+D11+D13+D14+D15+D16</f>
        <v>610165.25</v>
      </c>
    </row>
    <row r="10" spans="1:4" ht="42" customHeight="1">
      <c r="A10" s="11" t="str">
        <f>'Прил 5'!A50</f>
        <v>Муниципальная программа  "Защита населения и территории от чрезвычайных ситуаций, обеспечение пожарной безопасности и безопасности людей на водных объектах"</v>
      </c>
      <c r="B10" s="7" t="s">
        <v>8</v>
      </c>
      <c r="C10" s="13" t="str">
        <f>'Прил 5'!D50</f>
        <v>13 0 00 00000</v>
      </c>
      <c r="D10" s="26">
        <f>'Прил 5'!F50</f>
        <v>35000</v>
      </c>
    </row>
    <row r="11" spans="1:4" ht="58.5" customHeight="1">
      <c r="A11" s="12" t="str">
        <f>'Прил 5'!A61</f>
        <v>Муниципальная программа
«Обращение с твердыми коммунальными
отходами на территории
Муниципального образования
«Кудинцевский сельсовет»
Льговского района Курской области»</v>
      </c>
      <c r="B11" s="9"/>
      <c r="C11" s="14" t="str">
        <f>'Прил 5'!D61</f>
        <v>07 0 00 00000</v>
      </c>
      <c r="D11" s="27">
        <f>'Прил 5'!F61</f>
        <v>116000</v>
      </c>
    </row>
    <row r="12" spans="1:4" ht="92.25" customHeight="1" hidden="1">
      <c r="A12" s="12"/>
      <c r="B12" s="8"/>
      <c r="C12" s="14"/>
      <c r="D12" s="28"/>
    </row>
    <row r="13" spans="1:4" ht="79.5" customHeight="1">
      <c r="A13" s="15" t="str">
        <f>'Прил 5'!A67</f>
        <v>Муниципальная программа  комплексного развития коммунальной  инфраструктуры муниципального образования «Кудинцевский сельсовет» Льговского района Курской области
</v>
      </c>
      <c r="B13" s="16"/>
      <c r="C13" s="14" t="str">
        <f>'Прил 5'!D67</f>
        <v>07 0 00 00000</v>
      </c>
      <c r="D13" s="28">
        <f>'Прил 5'!F67</f>
        <v>273165.25</v>
      </c>
    </row>
    <row r="14" spans="1:4" ht="51.75" customHeight="1">
      <c r="A14" s="10" t="str">
        <f>'Прил 5'!A74</f>
        <v> Муниципальная программа «Охрана земель на территории Кудинцевского сельсовета Льговского района»</v>
      </c>
      <c r="B14" s="29"/>
      <c r="C14" s="14" t="str">
        <f>'Прил 5'!D74</f>
        <v>04 0 00 00000</v>
      </c>
      <c r="D14" s="30">
        <f>'Прил 5'!F74</f>
        <v>35000</v>
      </c>
    </row>
    <row r="15" spans="1:4" ht="78" customHeight="1">
      <c r="A15" s="65" t="str">
        <f>'Прил 5'!A98</f>
        <v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v>
      </c>
      <c r="B15" s="8"/>
      <c r="C15" s="66" t="str">
        <f>'Прил 5'!D98</f>
        <v>08 0 00 00000</v>
      </c>
      <c r="D15" s="67">
        <f>'Прил 5'!F98</f>
        <v>43000</v>
      </c>
    </row>
    <row r="16" spans="1:4" ht="60">
      <c r="A16" s="68" t="str">
        <f>'Прил 5'!A81</f>
        <v>Муниципальная программа "Развитие культуры на территории Кудинцевского сельсовета Льговского района Курской области на 2022-2024 годы"</v>
      </c>
      <c r="B16" s="68"/>
      <c r="C16" s="69" t="str">
        <f>'Прил 5'!D81</f>
        <v>01 0 00 00000</v>
      </c>
      <c r="D16" s="30">
        <f>'Прил 5'!F81</f>
        <v>108000</v>
      </c>
    </row>
  </sheetData>
  <sheetProtection/>
  <mergeCells count="7">
    <mergeCell ref="A6:A7"/>
    <mergeCell ref="B6:B7"/>
    <mergeCell ref="C6:D6"/>
    <mergeCell ref="B2:D2"/>
    <mergeCell ref="A3:D3"/>
    <mergeCell ref="A4:D4"/>
    <mergeCell ref="A5:D5"/>
  </mergeCells>
  <printOptions/>
  <pageMargins left="0.77" right="0.3937008" top="0.3937008" bottom="0.3937008" header="0.23" footer="0.3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zoomScale="80" zoomScaleNormal="80" zoomScalePageLayoutView="0" workbookViewId="0" topLeftCell="A1">
      <selection activeCell="F72" sqref="F72"/>
    </sheetView>
  </sheetViews>
  <sheetFormatPr defaultColWidth="9.140625" defaultRowHeight="12.75"/>
  <cols>
    <col min="1" max="1" width="47.421875" style="24" customWidth="1"/>
    <col min="2" max="2" width="4.7109375" style="24" customWidth="1"/>
    <col min="3" max="3" width="4.140625" style="24" customWidth="1"/>
    <col min="4" max="4" width="18.140625" style="24" customWidth="1"/>
    <col min="5" max="5" width="5.28125" style="24" customWidth="1"/>
    <col min="6" max="6" width="14.8515625" style="25" customWidth="1"/>
    <col min="7" max="7" width="9.140625" style="23" customWidth="1"/>
    <col min="8" max="8" width="14.28125" style="23" customWidth="1"/>
    <col min="9" max="9" width="10.7109375" style="23" customWidth="1"/>
    <col min="10" max="10" width="14.28125" style="23" customWidth="1"/>
    <col min="11" max="16384" width="9.140625" style="23" customWidth="1"/>
  </cols>
  <sheetData>
    <row r="1" spans="1:6" s="18" customFormat="1" ht="15">
      <c r="A1" s="17" t="s">
        <v>0</v>
      </c>
      <c r="B1" s="17"/>
      <c r="C1" s="17"/>
      <c r="D1" s="17"/>
      <c r="E1" s="75" t="s">
        <v>17</v>
      </c>
      <c r="F1" s="75"/>
    </row>
    <row r="2" spans="1:6" s="18" customFormat="1" ht="96" customHeight="1">
      <c r="A2" s="19"/>
      <c r="B2" s="76" t="s">
        <v>147</v>
      </c>
      <c r="C2" s="76"/>
      <c r="D2" s="76"/>
      <c r="E2" s="76"/>
      <c r="F2" s="76"/>
    </row>
    <row r="3" spans="1:6" s="18" customFormat="1" ht="9" customHeight="1">
      <c r="A3" s="77" t="s">
        <v>0</v>
      </c>
      <c r="B3" s="77"/>
      <c r="C3" s="77"/>
      <c r="D3" s="77"/>
      <c r="E3" s="77"/>
      <c r="F3" s="77"/>
    </row>
    <row r="4" spans="1:6" s="18" customFormat="1" ht="65.25" customHeight="1">
      <c r="A4" s="77" t="s">
        <v>148</v>
      </c>
      <c r="B4" s="77"/>
      <c r="C4" s="77"/>
      <c r="D4" s="77"/>
      <c r="E4" s="77"/>
      <c r="F4" s="77"/>
    </row>
    <row r="5" spans="1:6" s="18" customFormat="1" ht="15.75">
      <c r="A5" s="20" t="s">
        <v>18</v>
      </c>
      <c r="B5" s="20"/>
      <c r="C5" s="20"/>
      <c r="D5" s="20"/>
      <c r="E5" s="20"/>
      <c r="F5" s="21" t="s">
        <v>19</v>
      </c>
    </row>
    <row r="6" spans="1:16" s="18" customFormat="1" ht="15.75">
      <c r="A6" s="31" t="s">
        <v>1</v>
      </c>
      <c r="B6" s="31" t="s">
        <v>20</v>
      </c>
      <c r="C6" s="31" t="s">
        <v>21</v>
      </c>
      <c r="D6" s="31" t="s">
        <v>2</v>
      </c>
      <c r="E6" s="31" t="s">
        <v>22</v>
      </c>
      <c r="F6" s="32" t="s">
        <v>23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8" customFormat="1" ht="15.75">
      <c r="A7" s="31" t="s">
        <v>3</v>
      </c>
      <c r="B7" s="31" t="s">
        <v>5</v>
      </c>
      <c r="C7" s="31" t="s">
        <v>6</v>
      </c>
      <c r="D7" s="31" t="s">
        <v>24</v>
      </c>
      <c r="E7" s="31" t="s">
        <v>25</v>
      </c>
      <c r="F7" s="32" t="s">
        <v>26</v>
      </c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8" customFormat="1" ht="15.75">
      <c r="A8" s="34" t="s">
        <v>27</v>
      </c>
      <c r="B8" s="35"/>
      <c r="C8" s="35"/>
      <c r="D8" s="35"/>
      <c r="E8" s="35"/>
      <c r="F8" s="36">
        <f>F10+F42+F48+F55+F72+F79+F96</f>
        <v>2886151</v>
      </c>
      <c r="G8" s="33"/>
      <c r="H8" s="37"/>
      <c r="I8" s="37"/>
      <c r="J8" s="37"/>
      <c r="K8" s="33"/>
      <c r="L8" s="33"/>
      <c r="M8" s="33"/>
      <c r="N8" s="33"/>
      <c r="O8" s="33"/>
      <c r="P8" s="33"/>
    </row>
    <row r="9" spans="1:16" s="18" customFormat="1" ht="31.5">
      <c r="A9" s="38" t="s">
        <v>28</v>
      </c>
      <c r="B9" s="31"/>
      <c r="C9" s="31"/>
      <c r="D9" s="31"/>
      <c r="E9" s="31"/>
      <c r="F9" s="36">
        <f>F10+F42+F48+F55+F65+F23</f>
        <v>2816651</v>
      </c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s="18" customFormat="1" ht="15.75">
      <c r="A10" s="38" t="s">
        <v>29</v>
      </c>
      <c r="B10" s="31" t="s">
        <v>30</v>
      </c>
      <c r="C10" s="35"/>
      <c r="D10" s="35"/>
      <c r="E10" s="35"/>
      <c r="F10" s="36">
        <f>F11+F16+F23+F28</f>
        <v>2094859.75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18" customFormat="1" ht="47.25">
      <c r="A11" s="38" t="s">
        <v>31</v>
      </c>
      <c r="B11" s="31" t="s">
        <v>30</v>
      </c>
      <c r="C11" s="31" t="s">
        <v>32</v>
      </c>
      <c r="D11" s="31"/>
      <c r="E11" s="31"/>
      <c r="F11" s="36">
        <f>F12</f>
        <v>507061.3</v>
      </c>
      <c r="G11" s="33"/>
      <c r="H11" s="37">
        <f>F10+F42+F48+F55+F72+F79+F96</f>
        <v>2886151</v>
      </c>
      <c r="I11" s="33"/>
      <c r="J11" s="33"/>
      <c r="K11" s="33"/>
      <c r="L11" s="33"/>
      <c r="M11" s="33"/>
      <c r="N11" s="33"/>
      <c r="O11" s="33"/>
      <c r="P11" s="33"/>
    </row>
    <row r="12" spans="1:16" s="22" customFormat="1" ht="31.5">
      <c r="A12" s="39" t="s">
        <v>33</v>
      </c>
      <c r="B12" s="35" t="s">
        <v>30</v>
      </c>
      <c r="C12" s="35" t="s">
        <v>32</v>
      </c>
      <c r="D12" s="35" t="s">
        <v>34</v>
      </c>
      <c r="E12" s="35"/>
      <c r="F12" s="40">
        <f>F13</f>
        <v>507061.3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s="22" customFormat="1" ht="15.75">
      <c r="A13" s="39" t="s">
        <v>35</v>
      </c>
      <c r="B13" s="35" t="s">
        <v>30</v>
      </c>
      <c r="C13" s="35" t="s">
        <v>32</v>
      </c>
      <c r="D13" s="35" t="s">
        <v>36</v>
      </c>
      <c r="E13" s="41"/>
      <c r="F13" s="40">
        <f>F14</f>
        <v>507061.3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22" customFormat="1" ht="37.5" customHeight="1">
      <c r="A14" s="41" t="s">
        <v>37</v>
      </c>
      <c r="B14" s="35" t="s">
        <v>30</v>
      </c>
      <c r="C14" s="35" t="s">
        <v>32</v>
      </c>
      <c r="D14" s="35" t="s">
        <v>38</v>
      </c>
      <c r="E14" s="35"/>
      <c r="F14" s="40">
        <f>F15</f>
        <v>507061.3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s="18" customFormat="1" ht="94.5">
      <c r="A15" s="39" t="s">
        <v>39</v>
      </c>
      <c r="B15" s="35" t="s">
        <v>30</v>
      </c>
      <c r="C15" s="35" t="s">
        <v>32</v>
      </c>
      <c r="D15" s="35" t="s">
        <v>38</v>
      </c>
      <c r="E15" s="35" t="s">
        <v>40</v>
      </c>
      <c r="F15" s="40">
        <v>507061.3</v>
      </c>
      <c r="G15" s="33"/>
      <c r="H15" s="42" t="s">
        <v>41</v>
      </c>
      <c r="I15" s="33"/>
      <c r="J15" s="33"/>
      <c r="K15" s="33"/>
      <c r="L15" s="33"/>
      <c r="M15" s="33"/>
      <c r="N15" s="33"/>
      <c r="O15" s="33"/>
      <c r="P15" s="33"/>
    </row>
    <row r="16" spans="1:16" s="18" customFormat="1" ht="78.75">
      <c r="A16" s="38" t="s">
        <v>42</v>
      </c>
      <c r="B16" s="31" t="s">
        <v>30</v>
      </c>
      <c r="C16" s="31" t="s">
        <v>43</v>
      </c>
      <c r="D16" s="31"/>
      <c r="E16" s="31"/>
      <c r="F16" s="36">
        <f>F17</f>
        <v>1068298.45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22" customFormat="1" ht="31.5">
      <c r="A17" s="39" t="s">
        <v>44</v>
      </c>
      <c r="B17" s="35" t="s">
        <v>30</v>
      </c>
      <c r="C17" s="35" t="s">
        <v>43</v>
      </c>
      <c r="D17" s="35" t="s">
        <v>45</v>
      </c>
      <c r="E17" s="35"/>
      <c r="F17" s="40">
        <f>F18</f>
        <v>1068298.45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22" customFormat="1" ht="31.5">
      <c r="A18" s="39" t="s">
        <v>46</v>
      </c>
      <c r="B18" s="35" t="s">
        <v>30</v>
      </c>
      <c r="C18" s="35" t="s">
        <v>43</v>
      </c>
      <c r="D18" s="43" t="s">
        <v>47</v>
      </c>
      <c r="E18" s="41"/>
      <c r="F18" s="40">
        <f>F19</f>
        <v>1068298.45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22" customFormat="1" ht="31.5">
      <c r="A19" s="41" t="s">
        <v>48</v>
      </c>
      <c r="B19" s="35" t="s">
        <v>30</v>
      </c>
      <c r="C19" s="35" t="s">
        <v>43</v>
      </c>
      <c r="D19" s="35" t="s">
        <v>49</v>
      </c>
      <c r="E19" s="35"/>
      <c r="F19" s="40">
        <f>F20+F21+F22</f>
        <v>1068298.45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18" customFormat="1" ht="94.5">
      <c r="A20" s="39" t="s">
        <v>39</v>
      </c>
      <c r="B20" s="35" t="s">
        <v>30</v>
      </c>
      <c r="C20" s="35" t="s">
        <v>43</v>
      </c>
      <c r="D20" s="35" t="s">
        <v>49</v>
      </c>
      <c r="E20" s="35" t="s">
        <v>40</v>
      </c>
      <c r="F20" s="40">
        <v>775298.45</v>
      </c>
      <c r="G20" s="33"/>
      <c r="H20" s="44" t="s">
        <v>50</v>
      </c>
      <c r="I20" s="33"/>
      <c r="J20" s="33"/>
      <c r="K20" s="33"/>
      <c r="L20" s="33"/>
      <c r="M20" s="33"/>
      <c r="N20" s="33"/>
      <c r="O20" s="33"/>
      <c r="P20" s="33"/>
    </row>
    <row r="21" spans="1:16" s="18" customFormat="1" ht="60" customHeight="1">
      <c r="A21" s="39" t="s">
        <v>51</v>
      </c>
      <c r="B21" s="35" t="s">
        <v>30</v>
      </c>
      <c r="C21" s="35" t="s">
        <v>43</v>
      </c>
      <c r="D21" s="35" t="s">
        <v>49</v>
      </c>
      <c r="E21" s="35" t="s">
        <v>52</v>
      </c>
      <c r="F21" s="40">
        <f>51000+242000</f>
        <v>293000</v>
      </c>
      <c r="G21" s="33"/>
      <c r="H21" s="44" t="s">
        <v>53</v>
      </c>
      <c r="I21" s="33"/>
      <c r="J21" s="33"/>
      <c r="K21" s="33"/>
      <c r="L21" s="33"/>
      <c r="M21" s="33"/>
      <c r="N21" s="33"/>
      <c r="O21" s="33"/>
      <c r="P21" s="33"/>
    </row>
    <row r="22" spans="1:16" s="18" customFormat="1" ht="15.75">
      <c r="A22" s="39" t="s">
        <v>54</v>
      </c>
      <c r="B22" s="35" t="s">
        <v>30</v>
      </c>
      <c r="C22" s="35" t="s">
        <v>43</v>
      </c>
      <c r="D22" s="35" t="s">
        <v>49</v>
      </c>
      <c r="E22" s="35" t="s">
        <v>55</v>
      </c>
      <c r="F22" s="40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45" customFormat="1" ht="15.75">
      <c r="A23" s="34" t="s">
        <v>56</v>
      </c>
      <c r="B23" s="31" t="s">
        <v>30</v>
      </c>
      <c r="C23" s="31" t="s">
        <v>57</v>
      </c>
      <c r="D23" s="35"/>
      <c r="E23" s="35"/>
      <c r="F23" s="36">
        <f>F24</f>
        <v>500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s="45" customFormat="1" ht="31.5">
      <c r="A24" s="39" t="s">
        <v>58</v>
      </c>
      <c r="B24" s="35" t="s">
        <v>30</v>
      </c>
      <c r="C24" s="35" t="s">
        <v>57</v>
      </c>
      <c r="D24" s="35" t="s">
        <v>59</v>
      </c>
      <c r="E24" s="35"/>
      <c r="F24" s="40">
        <f>F25</f>
        <v>500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s="45" customFormat="1" ht="15.75">
      <c r="A25" s="39" t="s">
        <v>56</v>
      </c>
      <c r="B25" s="35" t="s">
        <v>30</v>
      </c>
      <c r="C25" s="35" t="s">
        <v>57</v>
      </c>
      <c r="D25" s="35" t="s">
        <v>60</v>
      </c>
      <c r="E25" s="35"/>
      <c r="F25" s="40">
        <f>F26</f>
        <v>500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s="45" customFormat="1" ht="15.75">
      <c r="A26" s="39" t="s">
        <v>61</v>
      </c>
      <c r="B26" s="35" t="s">
        <v>30</v>
      </c>
      <c r="C26" s="35" t="s">
        <v>57</v>
      </c>
      <c r="D26" s="35" t="s">
        <v>62</v>
      </c>
      <c r="E26" s="35"/>
      <c r="F26" s="40">
        <f>F27</f>
        <v>500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s="45" customFormat="1" ht="15.75">
      <c r="A27" s="39" t="s">
        <v>54</v>
      </c>
      <c r="B27" s="35" t="s">
        <v>30</v>
      </c>
      <c r="C27" s="35" t="s">
        <v>57</v>
      </c>
      <c r="D27" s="35" t="s">
        <v>62</v>
      </c>
      <c r="E27" s="35" t="s">
        <v>55</v>
      </c>
      <c r="F27" s="40">
        <v>500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s="45" customFormat="1" ht="15.75">
      <c r="A28" s="38" t="s">
        <v>63</v>
      </c>
      <c r="B28" s="31" t="s">
        <v>30</v>
      </c>
      <c r="C28" s="31" t="s">
        <v>64</v>
      </c>
      <c r="D28" s="31"/>
      <c r="E28" s="31"/>
      <c r="F28" s="36">
        <f>F29+F38+I2+F34</f>
        <v>519000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s="45" customFormat="1" ht="47.25">
      <c r="A29" s="34" t="s">
        <v>65</v>
      </c>
      <c r="B29" s="46" t="s">
        <v>66</v>
      </c>
      <c r="C29" s="31">
        <v>13</v>
      </c>
      <c r="D29" s="46" t="s">
        <v>67</v>
      </c>
      <c r="E29" s="31"/>
      <c r="F29" s="36">
        <f>F30</f>
        <v>504000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45" customFormat="1" ht="31.5">
      <c r="A30" s="39" t="s">
        <v>68</v>
      </c>
      <c r="B30" s="47" t="s">
        <v>30</v>
      </c>
      <c r="C30" s="35">
        <v>13</v>
      </c>
      <c r="D30" s="47" t="s">
        <v>69</v>
      </c>
      <c r="E30" s="35"/>
      <c r="F30" s="40">
        <f>F31</f>
        <v>504000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45" customFormat="1" ht="31.5">
      <c r="A31" s="39" t="s">
        <v>70</v>
      </c>
      <c r="B31" s="47" t="s">
        <v>30</v>
      </c>
      <c r="C31" s="35">
        <v>13</v>
      </c>
      <c r="D31" s="47" t="s">
        <v>71</v>
      </c>
      <c r="E31" s="35"/>
      <c r="F31" s="40">
        <f>F32+F33</f>
        <v>504000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45" customFormat="1" ht="41.25" customHeight="1">
      <c r="A32" s="39" t="s">
        <v>51</v>
      </c>
      <c r="B32" s="47" t="s">
        <v>30</v>
      </c>
      <c r="C32" s="35">
        <v>13</v>
      </c>
      <c r="D32" s="47" t="s">
        <v>71</v>
      </c>
      <c r="E32" s="35">
        <v>200</v>
      </c>
      <c r="F32" s="40">
        <f>24000+9000+330000</f>
        <v>363000</v>
      </c>
      <c r="G32" s="33"/>
      <c r="H32" s="33" t="s">
        <v>72</v>
      </c>
      <c r="I32" s="33"/>
      <c r="J32" s="33"/>
      <c r="K32" s="33"/>
      <c r="L32" s="33"/>
      <c r="M32" s="33"/>
      <c r="N32" s="33"/>
      <c r="O32" s="33"/>
      <c r="P32" s="33"/>
    </row>
    <row r="33" spans="1:16" s="45" customFormat="1" ht="15.75">
      <c r="A33" s="39" t="s">
        <v>54</v>
      </c>
      <c r="B33" s="47" t="s">
        <v>30</v>
      </c>
      <c r="C33" s="35">
        <v>13</v>
      </c>
      <c r="D33" s="47" t="s">
        <v>71</v>
      </c>
      <c r="E33" s="35">
        <v>800</v>
      </c>
      <c r="F33" s="40">
        <f>132600+2500+5900</f>
        <v>141000</v>
      </c>
      <c r="G33" s="33"/>
      <c r="H33" s="33" t="s">
        <v>73</v>
      </c>
      <c r="I33" s="33"/>
      <c r="J33" s="33"/>
      <c r="K33" s="33"/>
      <c r="L33" s="33"/>
      <c r="M33" s="33"/>
      <c r="N33" s="33"/>
      <c r="O33" s="33"/>
      <c r="P33" s="33"/>
    </row>
    <row r="34" spans="1:16" s="45" customFormat="1" ht="31.5">
      <c r="A34" s="48" t="s">
        <v>149</v>
      </c>
      <c r="B34" s="49" t="s">
        <v>30</v>
      </c>
      <c r="C34" s="50">
        <v>13</v>
      </c>
      <c r="D34" s="49" t="s">
        <v>75</v>
      </c>
      <c r="E34" s="51"/>
      <c r="F34" s="36">
        <f>F35</f>
        <v>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s="45" customFormat="1" ht="47.25">
      <c r="A35" s="52" t="s">
        <v>150</v>
      </c>
      <c r="B35" s="53" t="s">
        <v>30</v>
      </c>
      <c r="C35" s="51">
        <v>13</v>
      </c>
      <c r="D35" s="53" t="s">
        <v>77</v>
      </c>
      <c r="E35" s="51"/>
      <c r="F35" s="40">
        <f>F36</f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s="45" customFormat="1" ht="47.25">
      <c r="A36" s="54" t="s">
        <v>151</v>
      </c>
      <c r="B36" s="49" t="s">
        <v>30</v>
      </c>
      <c r="C36" s="50">
        <v>13</v>
      </c>
      <c r="D36" s="53" t="s">
        <v>152</v>
      </c>
      <c r="E36" s="51"/>
      <c r="F36" s="40">
        <f>F37</f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45" customFormat="1" ht="94.5">
      <c r="A37" s="54" t="s">
        <v>153</v>
      </c>
      <c r="B37" s="53" t="s">
        <v>30</v>
      </c>
      <c r="C37" s="51">
        <v>13</v>
      </c>
      <c r="D37" s="53" t="s">
        <v>152</v>
      </c>
      <c r="E37" s="51">
        <v>100</v>
      </c>
      <c r="F37" s="40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s="45" customFormat="1" ht="31.5">
      <c r="A38" s="34" t="s">
        <v>74</v>
      </c>
      <c r="B38" s="46" t="s">
        <v>30</v>
      </c>
      <c r="C38" s="31">
        <v>13</v>
      </c>
      <c r="D38" s="46" t="s">
        <v>75</v>
      </c>
      <c r="E38" s="31"/>
      <c r="F38" s="36">
        <f>F39</f>
        <v>15000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s="45" customFormat="1" ht="31.5">
      <c r="A39" s="39" t="s">
        <v>76</v>
      </c>
      <c r="B39" s="47" t="s">
        <v>30</v>
      </c>
      <c r="C39" s="35">
        <v>13</v>
      </c>
      <c r="D39" s="47" t="s">
        <v>77</v>
      </c>
      <c r="E39" s="35"/>
      <c r="F39" s="40">
        <f>F40</f>
        <v>15000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45" customFormat="1" ht="31.5">
      <c r="A40" s="39" t="s">
        <v>78</v>
      </c>
      <c r="B40" s="47" t="s">
        <v>30</v>
      </c>
      <c r="C40" s="35">
        <v>13</v>
      </c>
      <c r="D40" s="47" t="s">
        <v>79</v>
      </c>
      <c r="E40" s="35"/>
      <c r="F40" s="40">
        <f>F41</f>
        <v>15000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s="45" customFormat="1" ht="51" customHeight="1">
      <c r="A41" s="39" t="s">
        <v>51</v>
      </c>
      <c r="B41" s="47" t="s">
        <v>30</v>
      </c>
      <c r="C41" s="35">
        <v>13</v>
      </c>
      <c r="D41" s="47" t="s">
        <v>79</v>
      </c>
      <c r="E41" s="35">
        <v>200</v>
      </c>
      <c r="F41" s="40">
        <v>15000</v>
      </c>
      <c r="G41" s="33"/>
      <c r="H41" s="33" t="s">
        <v>80</v>
      </c>
      <c r="I41" s="33"/>
      <c r="J41" s="33"/>
      <c r="K41" s="33"/>
      <c r="L41" s="33"/>
      <c r="M41" s="33"/>
      <c r="N41" s="33"/>
      <c r="O41" s="33"/>
      <c r="P41" s="33"/>
    </row>
    <row r="42" spans="1:16" s="45" customFormat="1" ht="15.75">
      <c r="A42" s="38" t="s">
        <v>81</v>
      </c>
      <c r="B42" s="31" t="s">
        <v>32</v>
      </c>
      <c r="C42" s="35"/>
      <c r="D42" s="35"/>
      <c r="E42" s="35"/>
      <c r="F42" s="36">
        <f>F43</f>
        <v>112126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s="45" customFormat="1" ht="31.5">
      <c r="A43" s="38" t="s">
        <v>82</v>
      </c>
      <c r="B43" s="31" t="s">
        <v>32</v>
      </c>
      <c r="C43" s="31" t="s">
        <v>83</v>
      </c>
      <c r="D43" s="31"/>
      <c r="E43" s="31"/>
      <c r="F43" s="36">
        <f>F44</f>
        <v>112126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s="45" customFormat="1" ht="31.5">
      <c r="A44" s="34" t="s">
        <v>84</v>
      </c>
      <c r="B44" s="31" t="s">
        <v>32</v>
      </c>
      <c r="C44" s="31" t="s">
        <v>83</v>
      </c>
      <c r="D44" s="31" t="s">
        <v>75</v>
      </c>
      <c r="E44" s="31"/>
      <c r="F44" s="36">
        <f>F45</f>
        <v>112126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s="45" customFormat="1" ht="31.5">
      <c r="A45" s="39" t="s">
        <v>85</v>
      </c>
      <c r="B45" s="35" t="s">
        <v>32</v>
      </c>
      <c r="C45" s="35" t="s">
        <v>83</v>
      </c>
      <c r="D45" s="35" t="s">
        <v>77</v>
      </c>
      <c r="E45" s="41"/>
      <c r="F45" s="40">
        <f>F46</f>
        <v>112126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s="45" customFormat="1" ht="47.25">
      <c r="A46" s="39" t="s">
        <v>86</v>
      </c>
      <c r="B46" s="47" t="s">
        <v>32</v>
      </c>
      <c r="C46" s="47" t="s">
        <v>83</v>
      </c>
      <c r="D46" s="35" t="s">
        <v>87</v>
      </c>
      <c r="E46" s="41"/>
      <c r="F46" s="40">
        <f>F47</f>
        <v>112126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s="45" customFormat="1" ht="94.5">
      <c r="A47" s="39" t="s">
        <v>39</v>
      </c>
      <c r="B47" s="35" t="s">
        <v>32</v>
      </c>
      <c r="C47" s="35" t="s">
        <v>83</v>
      </c>
      <c r="D47" s="35" t="s">
        <v>87</v>
      </c>
      <c r="E47" s="35">
        <v>100</v>
      </c>
      <c r="F47" s="40">
        <f>86118+26008</f>
        <v>112126</v>
      </c>
      <c r="G47" s="33"/>
      <c r="H47" s="33" t="s">
        <v>88</v>
      </c>
      <c r="I47" s="33"/>
      <c r="J47" s="33"/>
      <c r="K47" s="33"/>
      <c r="L47" s="33"/>
      <c r="M47" s="33"/>
      <c r="N47" s="33"/>
      <c r="O47" s="33"/>
      <c r="P47" s="33"/>
    </row>
    <row r="48" spans="1:16" s="45" customFormat="1" ht="31.5">
      <c r="A48" s="38" t="s">
        <v>89</v>
      </c>
      <c r="B48" s="46" t="s">
        <v>83</v>
      </c>
      <c r="C48" s="35"/>
      <c r="D48" s="35"/>
      <c r="E48" s="35"/>
      <c r="F48" s="36">
        <f aca="true" t="shared" si="0" ref="F48:F53">F49</f>
        <v>35000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s="45" customFormat="1" ht="15.75">
      <c r="A49" s="38" t="s">
        <v>90</v>
      </c>
      <c r="B49" s="31" t="s">
        <v>83</v>
      </c>
      <c r="C49" s="31">
        <v>10</v>
      </c>
      <c r="D49" s="31"/>
      <c r="E49" s="31"/>
      <c r="F49" s="36">
        <f t="shared" si="0"/>
        <v>35000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s="45" customFormat="1" ht="78.75">
      <c r="A50" s="34" t="s">
        <v>91</v>
      </c>
      <c r="B50" s="31" t="s">
        <v>83</v>
      </c>
      <c r="C50" s="31">
        <v>10</v>
      </c>
      <c r="D50" s="31" t="s">
        <v>14</v>
      </c>
      <c r="E50" s="31"/>
      <c r="F50" s="36">
        <f t="shared" si="0"/>
        <v>35000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s="45" customFormat="1" ht="141.75">
      <c r="A51" s="39" t="s">
        <v>92</v>
      </c>
      <c r="B51" s="47" t="s">
        <v>83</v>
      </c>
      <c r="C51" s="47" t="s">
        <v>93</v>
      </c>
      <c r="D51" s="43" t="s">
        <v>94</v>
      </c>
      <c r="E51" s="41"/>
      <c r="F51" s="40">
        <f t="shared" si="0"/>
        <v>35000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s="45" customFormat="1" ht="93.75" customHeight="1">
      <c r="A52" s="41" t="s">
        <v>95</v>
      </c>
      <c r="B52" s="47" t="s">
        <v>83</v>
      </c>
      <c r="C52" s="47" t="s">
        <v>93</v>
      </c>
      <c r="D52" s="43" t="s">
        <v>96</v>
      </c>
      <c r="E52" s="41"/>
      <c r="F52" s="40">
        <f t="shared" si="0"/>
        <v>35000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s="45" customFormat="1" ht="87" customHeight="1">
      <c r="A53" s="41" t="s">
        <v>97</v>
      </c>
      <c r="B53" s="35" t="s">
        <v>83</v>
      </c>
      <c r="C53" s="35">
        <v>10</v>
      </c>
      <c r="D53" s="43" t="s">
        <v>98</v>
      </c>
      <c r="E53" s="35"/>
      <c r="F53" s="40">
        <f t="shared" si="0"/>
        <v>35000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s="45" customFormat="1" ht="35.25" customHeight="1">
      <c r="A54" s="39" t="s">
        <v>51</v>
      </c>
      <c r="B54" s="35" t="s">
        <v>83</v>
      </c>
      <c r="C54" s="35">
        <v>10</v>
      </c>
      <c r="D54" s="43" t="s">
        <v>98</v>
      </c>
      <c r="E54" s="35" t="s">
        <v>52</v>
      </c>
      <c r="F54" s="40">
        <v>35000</v>
      </c>
      <c r="G54" s="33"/>
      <c r="H54" s="33" t="s">
        <v>99</v>
      </c>
      <c r="I54" s="33"/>
      <c r="J54" s="33"/>
      <c r="K54" s="33"/>
      <c r="L54" s="33"/>
      <c r="M54" s="33"/>
      <c r="N54" s="33"/>
      <c r="O54" s="33"/>
      <c r="P54" s="33"/>
    </row>
    <row r="55" spans="1:16" s="45" customFormat="1" ht="15.75">
      <c r="A55" s="34" t="s">
        <v>100</v>
      </c>
      <c r="B55" s="46" t="s">
        <v>101</v>
      </c>
      <c r="C55" s="35"/>
      <c r="D55" s="35"/>
      <c r="E55" s="41"/>
      <c r="F55" s="36">
        <f>F56+F60+F66</f>
        <v>458165.25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s="45" customFormat="1" ht="31.5">
      <c r="A56" s="34" t="s">
        <v>74</v>
      </c>
      <c r="B56" s="46" t="s">
        <v>101</v>
      </c>
      <c r="C56" s="46" t="s">
        <v>30</v>
      </c>
      <c r="D56" s="46" t="s">
        <v>75</v>
      </c>
      <c r="E56" s="41"/>
      <c r="F56" s="36">
        <f>F57</f>
        <v>69000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s="45" customFormat="1" ht="31.5">
      <c r="A57" s="39" t="s">
        <v>76</v>
      </c>
      <c r="B57" s="47" t="s">
        <v>101</v>
      </c>
      <c r="C57" s="47" t="s">
        <v>30</v>
      </c>
      <c r="D57" s="47" t="s">
        <v>77</v>
      </c>
      <c r="E57" s="41"/>
      <c r="F57" s="40">
        <f>F58</f>
        <v>69000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s="45" customFormat="1" ht="31.5">
      <c r="A58" s="39" t="s">
        <v>70</v>
      </c>
      <c r="B58" s="47" t="s">
        <v>101</v>
      </c>
      <c r="C58" s="47" t="s">
        <v>30</v>
      </c>
      <c r="D58" s="35" t="s">
        <v>102</v>
      </c>
      <c r="E58" s="41"/>
      <c r="F58" s="40">
        <f>F59</f>
        <v>69000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s="45" customFormat="1" ht="39.75" customHeight="1">
      <c r="A59" s="39" t="s">
        <v>51</v>
      </c>
      <c r="B59" s="47" t="s">
        <v>101</v>
      </c>
      <c r="C59" s="47" t="s">
        <v>30</v>
      </c>
      <c r="D59" s="35" t="s">
        <v>102</v>
      </c>
      <c r="E59" s="35">
        <v>200</v>
      </c>
      <c r="F59" s="40">
        <v>69000</v>
      </c>
      <c r="G59" s="33"/>
      <c r="H59" s="33" t="s">
        <v>103</v>
      </c>
      <c r="I59" s="33"/>
      <c r="J59" s="33"/>
      <c r="K59" s="33"/>
      <c r="L59" s="33"/>
      <c r="M59" s="33"/>
      <c r="N59" s="33"/>
      <c r="O59" s="33"/>
      <c r="P59" s="33"/>
    </row>
    <row r="60" spans="1:16" s="45" customFormat="1" ht="39.75" customHeight="1">
      <c r="A60" s="34" t="s">
        <v>104</v>
      </c>
      <c r="B60" s="46" t="s">
        <v>101</v>
      </c>
      <c r="C60" s="46" t="s">
        <v>32</v>
      </c>
      <c r="D60" s="35"/>
      <c r="E60" s="41"/>
      <c r="F60" s="36">
        <f>F61</f>
        <v>116000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45" customFormat="1" ht="114" customHeight="1">
      <c r="A61" s="34" t="s">
        <v>105</v>
      </c>
      <c r="B61" s="46" t="s">
        <v>101</v>
      </c>
      <c r="C61" s="46" t="s">
        <v>32</v>
      </c>
      <c r="D61" s="46" t="s">
        <v>13</v>
      </c>
      <c r="E61" s="41"/>
      <c r="F61" s="36">
        <f>F62</f>
        <v>116000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s="45" customFormat="1" ht="141" customHeight="1">
      <c r="A62" s="39" t="s">
        <v>106</v>
      </c>
      <c r="B62" s="47" t="s">
        <v>101</v>
      </c>
      <c r="C62" s="47" t="s">
        <v>32</v>
      </c>
      <c r="D62" s="47" t="s">
        <v>107</v>
      </c>
      <c r="E62" s="41"/>
      <c r="F62" s="40">
        <f>F63</f>
        <v>116000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s="45" customFormat="1" ht="78.75">
      <c r="A63" s="39" t="s">
        <v>154</v>
      </c>
      <c r="B63" s="47" t="s">
        <v>101</v>
      </c>
      <c r="C63" s="47" t="s">
        <v>32</v>
      </c>
      <c r="D63" s="47" t="s">
        <v>155</v>
      </c>
      <c r="E63" s="41"/>
      <c r="F63" s="40">
        <f>F64</f>
        <v>116000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s="45" customFormat="1" ht="39.75" customHeight="1">
      <c r="A64" s="39" t="s">
        <v>108</v>
      </c>
      <c r="B64" s="47" t="s">
        <v>101</v>
      </c>
      <c r="C64" s="47" t="s">
        <v>32</v>
      </c>
      <c r="D64" s="47" t="s">
        <v>156</v>
      </c>
      <c r="E64" s="41"/>
      <c r="F64" s="40">
        <f>F65</f>
        <v>116000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s="45" customFormat="1" ht="47.25">
      <c r="A65" s="39" t="s">
        <v>51</v>
      </c>
      <c r="B65" s="47" t="s">
        <v>101</v>
      </c>
      <c r="C65" s="47" t="s">
        <v>32</v>
      </c>
      <c r="D65" s="35" t="s">
        <v>156</v>
      </c>
      <c r="E65" s="35">
        <v>200</v>
      </c>
      <c r="F65" s="40">
        <v>116000</v>
      </c>
      <c r="G65" s="33" t="s">
        <v>109</v>
      </c>
      <c r="H65" s="33"/>
      <c r="I65" s="33"/>
      <c r="J65" s="33"/>
      <c r="K65" s="33"/>
      <c r="L65" s="33"/>
      <c r="M65" s="33"/>
      <c r="N65" s="33"/>
      <c r="O65" s="33"/>
      <c r="P65" s="33"/>
    </row>
    <row r="66" spans="1:16" s="45" customFormat="1" ht="15.75">
      <c r="A66" s="34" t="s">
        <v>110</v>
      </c>
      <c r="B66" s="46" t="s">
        <v>101</v>
      </c>
      <c r="C66" s="46" t="s">
        <v>83</v>
      </c>
      <c r="D66" s="35"/>
      <c r="E66" s="41"/>
      <c r="F66" s="36">
        <f>F67</f>
        <v>273165.25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s="45" customFormat="1" ht="94.5">
      <c r="A67" s="34" t="s">
        <v>157</v>
      </c>
      <c r="B67" s="46" t="s">
        <v>101</v>
      </c>
      <c r="C67" s="46" t="s">
        <v>83</v>
      </c>
      <c r="D67" s="46" t="s">
        <v>13</v>
      </c>
      <c r="E67" s="41"/>
      <c r="F67" s="36">
        <f>F68</f>
        <v>273165.25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s="45" customFormat="1" ht="126">
      <c r="A68" s="39" t="s">
        <v>111</v>
      </c>
      <c r="B68" s="46" t="s">
        <v>101</v>
      </c>
      <c r="C68" s="46" t="s">
        <v>83</v>
      </c>
      <c r="D68" s="46" t="s">
        <v>158</v>
      </c>
      <c r="E68" s="41"/>
      <c r="F68" s="36">
        <f>F69</f>
        <v>273165.25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s="45" customFormat="1" ht="126">
      <c r="A69" s="39" t="s">
        <v>159</v>
      </c>
      <c r="B69" s="47" t="s">
        <v>101</v>
      </c>
      <c r="C69" s="47" t="s">
        <v>83</v>
      </c>
      <c r="D69" s="47" t="s">
        <v>160</v>
      </c>
      <c r="E69" s="41"/>
      <c r="F69" s="40">
        <f>F70</f>
        <v>273165.25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s="45" customFormat="1" ht="15.75">
      <c r="A70" s="39" t="s">
        <v>112</v>
      </c>
      <c r="B70" s="47" t="s">
        <v>101</v>
      </c>
      <c r="C70" s="47" t="s">
        <v>83</v>
      </c>
      <c r="D70" s="47" t="s">
        <v>161</v>
      </c>
      <c r="E70" s="41"/>
      <c r="F70" s="40">
        <f>F71</f>
        <v>273165.25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s="45" customFormat="1" ht="47.25">
      <c r="A71" s="39" t="s">
        <v>51</v>
      </c>
      <c r="B71" s="47" t="s">
        <v>101</v>
      </c>
      <c r="C71" s="47" t="s">
        <v>83</v>
      </c>
      <c r="D71" s="35" t="s">
        <v>161</v>
      </c>
      <c r="E71" s="35">
        <v>200</v>
      </c>
      <c r="F71" s="40">
        <v>273165.25</v>
      </c>
      <c r="G71" s="33" t="s">
        <v>113</v>
      </c>
      <c r="H71" s="33"/>
      <c r="I71" s="33"/>
      <c r="J71" s="33"/>
      <c r="K71" s="33"/>
      <c r="L71" s="33"/>
      <c r="M71" s="33"/>
      <c r="N71" s="33"/>
      <c r="O71" s="33"/>
      <c r="P71" s="33"/>
    </row>
    <row r="72" spans="1:16" s="45" customFormat="1" ht="15.75">
      <c r="A72" s="34" t="s">
        <v>114</v>
      </c>
      <c r="B72" s="46" t="s">
        <v>115</v>
      </c>
      <c r="C72" s="46"/>
      <c r="D72" s="31"/>
      <c r="E72" s="31"/>
      <c r="F72" s="36">
        <f aca="true" t="shared" si="1" ref="F72:F77">F73</f>
        <v>35000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s="45" customFormat="1" ht="31.5">
      <c r="A73" s="34" t="s">
        <v>116</v>
      </c>
      <c r="B73" s="46" t="s">
        <v>115</v>
      </c>
      <c r="C73" s="46" t="s">
        <v>101</v>
      </c>
      <c r="D73" s="31"/>
      <c r="E73" s="31"/>
      <c r="F73" s="36">
        <f t="shared" si="1"/>
        <v>35000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s="45" customFormat="1" ht="42.75">
      <c r="A74" s="55" t="s">
        <v>117</v>
      </c>
      <c r="B74" s="46" t="s">
        <v>115</v>
      </c>
      <c r="C74" s="46" t="s">
        <v>101</v>
      </c>
      <c r="D74" s="31" t="s">
        <v>118</v>
      </c>
      <c r="E74" s="31"/>
      <c r="F74" s="36">
        <f t="shared" si="1"/>
        <v>35000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s="45" customFormat="1" ht="85.5">
      <c r="A75" s="56" t="s">
        <v>119</v>
      </c>
      <c r="B75" s="47" t="s">
        <v>115</v>
      </c>
      <c r="C75" s="47" t="s">
        <v>101</v>
      </c>
      <c r="D75" s="35" t="s">
        <v>120</v>
      </c>
      <c r="E75" s="35"/>
      <c r="F75" s="40">
        <f t="shared" si="1"/>
        <v>35000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s="45" customFormat="1" ht="57">
      <c r="A76" s="56" t="s">
        <v>162</v>
      </c>
      <c r="B76" s="47" t="s">
        <v>115</v>
      </c>
      <c r="C76" s="47" t="s">
        <v>101</v>
      </c>
      <c r="D76" s="35" t="s">
        <v>163</v>
      </c>
      <c r="E76" s="35"/>
      <c r="F76" s="40">
        <f t="shared" si="1"/>
        <v>35000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s="45" customFormat="1" ht="28.5">
      <c r="A77" s="56" t="s">
        <v>121</v>
      </c>
      <c r="B77" s="47" t="s">
        <v>115</v>
      </c>
      <c r="C77" s="47" t="s">
        <v>101</v>
      </c>
      <c r="D77" s="35" t="s">
        <v>164</v>
      </c>
      <c r="E77" s="35"/>
      <c r="F77" s="40">
        <f t="shared" si="1"/>
        <v>35000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s="45" customFormat="1" ht="47.25">
      <c r="A78" s="39" t="s">
        <v>51</v>
      </c>
      <c r="B78" s="47" t="s">
        <v>115</v>
      </c>
      <c r="C78" s="47" t="s">
        <v>101</v>
      </c>
      <c r="D78" s="35" t="s">
        <v>164</v>
      </c>
      <c r="E78" s="35">
        <v>200</v>
      </c>
      <c r="F78" s="40">
        <v>35000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s="45" customFormat="1" ht="15.75">
      <c r="A79" s="34" t="s">
        <v>122</v>
      </c>
      <c r="B79" s="46" t="s">
        <v>123</v>
      </c>
      <c r="C79" s="46"/>
      <c r="D79" s="31"/>
      <c r="E79" s="31"/>
      <c r="F79" s="36">
        <f>F80</f>
        <v>108000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s="18" customFormat="1" ht="15.75">
      <c r="A80" s="38" t="s">
        <v>124</v>
      </c>
      <c r="B80" s="31" t="s">
        <v>123</v>
      </c>
      <c r="C80" s="31" t="s">
        <v>30</v>
      </c>
      <c r="D80" s="31"/>
      <c r="E80" s="31"/>
      <c r="F80" s="36">
        <f>F81</f>
        <v>108000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s="18" customFormat="1" ht="63">
      <c r="A81" s="34" t="s">
        <v>125</v>
      </c>
      <c r="B81" s="31" t="s">
        <v>123</v>
      </c>
      <c r="C81" s="31" t="s">
        <v>30</v>
      </c>
      <c r="D81" s="46" t="s">
        <v>12</v>
      </c>
      <c r="E81" s="31"/>
      <c r="F81" s="36">
        <f>F82</f>
        <v>108000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s="22" customFormat="1" ht="31.5">
      <c r="A82" s="41" t="s">
        <v>126</v>
      </c>
      <c r="B82" s="35" t="s">
        <v>123</v>
      </c>
      <c r="C82" s="35" t="s">
        <v>30</v>
      </c>
      <c r="D82" s="47" t="s">
        <v>127</v>
      </c>
      <c r="E82" s="41"/>
      <c r="F82" s="40">
        <f>F83</f>
        <v>108000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s="22" customFormat="1" ht="52.5" customHeight="1">
      <c r="A83" s="39" t="s">
        <v>128</v>
      </c>
      <c r="B83" s="47" t="s">
        <v>123</v>
      </c>
      <c r="C83" s="47" t="s">
        <v>30</v>
      </c>
      <c r="D83" s="35" t="s">
        <v>129</v>
      </c>
      <c r="E83" s="41"/>
      <c r="F83" s="40">
        <f>F84+F87+F89+F93</f>
        <v>108000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s="22" customFormat="1" ht="78.75">
      <c r="A84" s="39" t="s">
        <v>130</v>
      </c>
      <c r="B84" s="47" t="s">
        <v>123</v>
      </c>
      <c r="C84" s="47" t="s">
        <v>30</v>
      </c>
      <c r="D84" s="35" t="s">
        <v>131</v>
      </c>
      <c r="E84" s="41"/>
      <c r="F84" s="40">
        <f>F85</f>
        <v>0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s="22" customFormat="1" ht="47.25">
      <c r="A85" s="39" t="s">
        <v>132</v>
      </c>
      <c r="B85" s="47" t="s">
        <v>123</v>
      </c>
      <c r="C85" s="47" t="s">
        <v>30</v>
      </c>
      <c r="D85" s="35" t="s">
        <v>131</v>
      </c>
      <c r="E85" s="41"/>
      <c r="F85" s="40">
        <f>F86</f>
        <v>0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s="22" customFormat="1" ht="94.5">
      <c r="A86" s="39" t="s">
        <v>39</v>
      </c>
      <c r="B86" s="47" t="s">
        <v>123</v>
      </c>
      <c r="C86" s="47" t="s">
        <v>30</v>
      </c>
      <c r="D86" s="35" t="s">
        <v>131</v>
      </c>
      <c r="E86" s="41">
        <v>100</v>
      </c>
      <c r="F86" s="40"/>
      <c r="G86" s="33"/>
      <c r="H86" s="33" t="s">
        <v>133</v>
      </c>
      <c r="I86" s="33"/>
      <c r="J86" s="33"/>
      <c r="K86" s="33"/>
      <c r="L86" s="33"/>
      <c r="M86" s="33"/>
      <c r="N86" s="33"/>
      <c r="O86" s="33"/>
      <c r="P86" s="33"/>
    </row>
    <row r="87" spans="1:16" s="22" customFormat="1" ht="47.25">
      <c r="A87" s="39" t="s">
        <v>132</v>
      </c>
      <c r="B87" s="47" t="s">
        <v>123</v>
      </c>
      <c r="C87" s="47" t="s">
        <v>30</v>
      </c>
      <c r="D87" s="35" t="s">
        <v>134</v>
      </c>
      <c r="E87" s="41"/>
      <c r="F87" s="40">
        <v>100000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s="18" customFormat="1" ht="94.5">
      <c r="A88" s="39" t="s">
        <v>39</v>
      </c>
      <c r="B88" s="47" t="s">
        <v>123</v>
      </c>
      <c r="C88" s="47" t="s">
        <v>30</v>
      </c>
      <c r="D88" s="35" t="s">
        <v>134</v>
      </c>
      <c r="E88" s="41">
        <v>100</v>
      </c>
      <c r="F88" s="40">
        <f>F89</f>
        <v>8000</v>
      </c>
      <c r="G88" s="33"/>
      <c r="H88" s="33" t="s">
        <v>135</v>
      </c>
      <c r="I88" s="33"/>
      <c r="J88" s="33"/>
      <c r="K88" s="33"/>
      <c r="L88" s="33"/>
      <c r="M88" s="33"/>
      <c r="N88" s="33"/>
      <c r="O88" s="33"/>
      <c r="P88" s="33"/>
    </row>
    <row r="89" spans="1:16" s="22" customFormat="1" ht="31.5">
      <c r="A89" s="39" t="s">
        <v>136</v>
      </c>
      <c r="B89" s="47" t="s">
        <v>123</v>
      </c>
      <c r="C89" s="47" t="s">
        <v>30</v>
      </c>
      <c r="D89" s="47" t="s">
        <v>137</v>
      </c>
      <c r="E89" s="41"/>
      <c r="F89" s="40">
        <f>F90+F91</f>
        <v>8000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s="18" customFormat="1" ht="53.25" customHeight="1">
      <c r="A90" s="39" t="s">
        <v>51</v>
      </c>
      <c r="B90" s="35" t="s">
        <v>123</v>
      </c>
      <c r="C90" s="35" t="s">
        <v>30</v>
      </c>
      <c r="D90" s="47" t="s">
        <v>137</v>
      </c>
      <c r="E90" s="35" t="s">
        <v>52</v>
      </c>
      <c r="F90" s="40">
        <v>8000</v>
      </c>
      <c r="G90" s="33"/>
      <c r="H90" s="33" t="s">
        <v>138</v>
      </c>
      <c r="I90" s="33"/>
      <c r="J90" s="33"/>
      <c r="K90" s="33"/>
      <c r="L90" s="33"/>
      <c r="M90" s="33"/>
      <c r="N90" s="33"/>
      <c r="O90" s="33"/>
      <c r="P90" s="33"/>
    </row>
    <row r="91" spans="1:16" s="18" customFormat="1" ht="15.75">
      <c r="A91" s="39" t="s">
        <v>54</v>
      </c>
      <c r="B91" s="35" t="s">
        <v>123</v>
      </c>
      <c r="C91" s="35" t="s">
        <v>30</v>
      </c>
      <c r="D91" s="47" t="s">
        <v>137</v>
      </c>
      <c r="E91" s="35" t="s">
        <v>55</v>
      </c>
      <c r="F91" s="40"/>
      <c r="G91" s="33"/>
      <c r="H91" s="33" t="s">
        <v>73</v>
      </c>
      <c r="I91" s="33"/>
      <c r="J91" s="33"/>
      <c r="K91" s="33"/>
      <c r="L91" s="33"/>
      <c r="M91" s="33"/>
      <c r="N91" s="33"/>
      <c r="O91" s="33"/>
      <c r="P91" s="33"/>
    </row>
    <row r="92" spans="1:16" s="18" customFormat="1" ht="63">
      <c r="A92" s="57" t="s">
        <v>165</v>
      </c>
      <c r="B92" s="50" t="s">
        <v>123</v>
      </c>
      <c r="C92" s="50" t="s">
        <v>30</v>
      </c>
      <c r="D92" s="50" t="s">
        <v>173</v>
      </c>
      <c r="E92" s="50"/>
      <c r="F92" s="36">
        <f>F93</f>
        <v>0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s="18" customFormat="1" ht="47.25">
      <c r="A93" s="58" t="s">
        <v>150</v>
      </c>
      <c r="B93" s="51" t="s">
        <v>123</v>
      </c>
      <c r="C93" s="51" t="s">
        <v>30</v>
      </c>
      <c r="D93" s="51" t="s">
        <v>166</v>
      </c>
      <c r="E93" s="51"/>
      <c r="F93" s="40">
        <f>F94</f>
        <v>0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s="18" customFormat="1" ht="141.75">
      <c r="A94" s="58" t="s">
        <v>167</v>
      </c>
      <c r="B94" s="51" t="s">
        <v>123</v>
      </c>
      <c r="C94" s="51" t="s">
        <v>30</v>
      </c>
      <c r="D94" s="51" t="s">
        <v>168</v>
      </c>
      <c r="E94" s="51"/>
      <c r="F94" s="40">
        <f>F95</f>
        <v>0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s="18" customFormat="1" ht="78.75">
      <c r="A95" s="59" t="s">
        <v>169</v>
      </c>
      <c r="B95" s="51" t="s">
        <v>123</v>
      </c>
      <c r="C95" s="51" t="s">
        <v>30</v>
      </c>
      <c r="D95" s="51" t="s">
        <v>170</v>
      </c>
      <c r="E95" s="51">
        <v>200</v>
      </c>
      <c r="F95" s="40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18" customFormat="1" ht="15.75">
      <c r="A96" s="34" t="s">
        <v>139</v>
      </c>
      <c r="B96" s="46" t="s">
        <v>57</v>
      </c>
      <c r="C96" s="35"/>
      <c r="D96" s="35"/>
      <c r="E96" s="41"/>
      <c r="F96" s="36">
        <f>F97</f>
        <v>43000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ht="15.75">
      <c r="A97" s="34" t="s">
        <v>140</v>
      </c>
      <c r="B97" s="46" t="s">
        <v>57</v>
      </c>
      <c r="C97" s="46" t="s">
        <v>30</v>
      </c>
      <c r="D97" s="46"/>
      <c r="E97" s="41"/>
      <c r="F97" s="36">
        <f>F99</f>
        <v>43000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 ht="78.75">
      <c r="A98" s="61" t="s">
        <v>16</v>
      </c>
      <c r="B98" s="50">
        <v>11</v>
      </c>
      <c r="C98" s="49" t="s">
        <v>30</v>
      </c>
      <c r="D98" s="49" t="s">
        <v>15</v>
      </c>
      <c r="E98" s="50"/>
      <c r="F98" s="62">
        <f>F99</f>
        <v>43000</v>
      </c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1:16" ht="110.25">
      <c r="A99" s="63" t="s">
        <v>141</v>
      </c>
      <c r="B99" s="51">
        <v>11</v>
      </c>
      <c r="C99" s="53" t="s">
        <v>30</v>
      </c>
      <c r="D99" s="53" t="s">
        <v>142</v>
      </c>
      <c r="E99" s="51"/>
      <c r="F99" s="64">
        <f>F100</f>
        <v>43000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1:16" ht="78.75">
      <c r="A100" s="63" t="s">
        <v>143</v>
      </c>
      <c r="B100" s="51">
        <v>11</v>
      </c>
      <c r="C100" s="53" t="s">
        <v>30</v>
      </c>
      <c r="D100" s="53" t="s">
        <v>144</v>
      </c>
      <c r="E100" s="51"/>
      <c r="F100" s="64">
        <f>F101</f>
        <v>43000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ht="78.75">
      <c r="A101" s="63" t="s">
        <v>145</v>
      </c>
      <c r="B101" s="51">
        <v>11</v>
      </c>
      <c r="C101" s="53" t="s">
        <v>30</v>
      </c>
      <c r="D101" s="53" t="s">
        <v>146</v>
      </c>
      <c r="E101" s="51"/>
      <c r="F101" s="64">
        <f>F102</f>
        <v>43000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 ht="47.25">
      <c r="A102" s="63" t="s">
        <v>51</v>
      </c>
      <c r="B102" s="51">
        <v>11</v>
      </c>
      <c r="C102" s="53" t="s">
        <v>30</v>
      </c>
      <c r="D102" s="53" t="s">
        <v>146</v>
      </c>
      <c r="E102" s="51">
        <v>200</v>
      </c>
      <c r="F102" s="64">
        <f>43091.61-91.61</f>
        <v>43000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</sheetData>
  <sheetProtection/>
  <autoFilter ref="A6:P102"/>
  <mergeCells count="4">
    <mergeCell ref="E1:F1"/>
    <mergeCell ref="B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2012-12-19T03:18:17Z</cp:lastPrinted>
  <dcterms:created xsi:type="dcterms:W3CDTF">2006-09-16T00:00:00Z</dcterms:created>
  <dcterms:modified xsi:type="dcterms:W3CDTF">2022-12-12T17:13:05Z</dcterms:modified>
  <cp:category/>
  <cp:version/>
  <cp:contentType/>
  <cp:contentStatus/>
</cp:coreProperties>
</file>