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Лист3" sheetId="1" r:id="rId1"/>
  </sheets>
  <definedNames/>
  <calcPr fullCalcOnLoad="1"/>
</workbook>
</file>

<file path=xl/comments1.xml><?xml version="1.0" encoding="utf-8"?>
<comments xmlns="http://schemas.openxmlformats.org/spreadsheetml/2006/main">
  <authors>
    <author>User</author>
  </authors>
  <commentList>
    <comment ref="C2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<sst xmlns="http://schemas.openxmlformats.org/spreadsheetml/2006/main" count="561" uniqueCount="411">
  <si>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</si>
  <si>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</si>
  <si>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</si>
  <si>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</si>
  <si>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</si>
  <si>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</si>
  <si>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</si>
  <si>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</si>
  <si>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</si>
  <si>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</si>
  <si>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</si>
  <si>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</si>
  <si>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</si>
  <si>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</si>
  <si>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</si>
  <si>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</si>
  <si>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</si>
  <si>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</si>
  <si>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</si>
  <si>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</si>
  <si>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</si>
  <si>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</si>
  <si>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</si>
  <si>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</si>
  <si>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</si>
  <si>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</si>
  <si>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</si>
  <si>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</si>
  <si>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</si>
  <si>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</si>
  <si>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</si>
  <si>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</si>
  <si>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</si>
  <si>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</si>
  <si>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</si>
  <si>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</si>
  <si>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</si>
  <si>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</si>
  <si>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</si>
  <si>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</si>
  <si>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</si>
  <si>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</si>
  <si>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</si>
  <si>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</si>
  <si>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</si>
  <si>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</si>
  <si>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</si>
  <si>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</si>
  <si>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</si>
  <si>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</si>
  <si>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</si>
  <si>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</si>
  <si>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</si>
  <si>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</si>
  <si>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</si>
  <si>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</si>
  <si>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</si>
  <si>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</si>
  <si>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</si>
  <si>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</si>
  <si>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</si>
  <si>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</si>
  <si>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</si>
  <si>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</si>
  <si>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</si>
  <si>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</si>
  <si>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</si>
  <si>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</si>
  <si>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</si>
  <si>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</si>
  <si>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</si>
  <si>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</si>
  <si>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</si>
  <si>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</si>
  <si>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</si>
  <si>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</si>
  <si>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</si>
  <si>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</si>
  <si>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</si>
  <si>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</si>
  <si>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</si>
  <si>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</si>
  <si>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</si>
  <si>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</si>
  <si>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</si>
  <si>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</si>
  <si>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</si>
  <si>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</si>
  <si>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</si>
  <si>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</si>
  <si>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</si>
  <si>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</si>
  <si>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</si>
  <si>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</si>
  <si>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</si>
  <si>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</si>
  <si>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</si>
  <si>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</si>
  <si>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</si>
  <si>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</si>
  <si>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</si>
  <si>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</si>
  <si>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</si>
  <si>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</si>
  <si>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</si>
  <si>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</si>
  <si>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</si>
  <si>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</si>
  <si>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</si>
  <si>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</si>
  <si>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</si>
  <si>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</si>
  <si>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</si>
  <si>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</si>
  <si>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</si>
  <si>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</si>
  <si>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</si>
  <si>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</si>
  <si>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</si>
  <si>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</si>
  <si>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</si>
  <si>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</si>
  <si>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</si>
  <si>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</si>
  <si>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</si>
  <si>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</si>
  <si>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</si>
  <si>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</si>
  <si>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</si>
  <si>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</si>
  <si>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</si>
  <si>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</si>
  <si>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</si>
  <si>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</si>
  <si>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</si>
  <si>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</si>
  <si>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</si>
  <si>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</si>
  <si>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</si>
  <si>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</si>
  <si>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</si>
  <si>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</si>
  <si>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</si>
  <si>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</si>
  <si>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</si>
  <si>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</si>
  <si>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</si>
  <si>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</si>
  <si>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</si>
  <si>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</si>
  <si>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</si>
  <si>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</si>
  <si>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</si>
  <si>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</si>
  <si>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</si>
  <si>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</si>
  <si>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</si>
  <si>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</si>
  <si>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</si>
  <si>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</si>
  <si>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</si>
  <si>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</si>
  <si>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</si>
  <si>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</si>
  <si>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</si>
  <si>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</si>
  <si>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</si>
  <si>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</si>
  <si>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</si>
  <si>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</si>
  <si>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</si>
  <si>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</si>
  <si>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</si>
  <si>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</si>
  <si>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</si>
  <si>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</si>
  <si>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</si>
  <si>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</si>
  <si>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</si>
  <si>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</si>
  <si>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</si>
  <si>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</si>
  <si>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</si>
  <si>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</si>
  <si>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</si>
  <si>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</si>
  <si>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</si>
  <si>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</si>
  <si>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</si>
  <si>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</si>
  <si>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</si>
  <si>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</si>
  <si>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</si>
  <si>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</si>
  <si>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</si>
  <si>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</si>
  <si>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</si>
  <si>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</si>
  <si>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</si>
  <si>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</si>
  <si>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</si>
  <si>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</si>
  <si>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</si>
  <si>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</si>
  <si>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</si>
  <si>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</si>
  <si>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</si>
  <si>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</si>
  <si>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</si>
  <si>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</si>
  <si>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</si>
  <si>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</si>
  <si>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</si>
  <si>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</si>
  <si>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</si>
  <si>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</si>
  <si>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</si>
  <si>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</si>
  <si>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</si>
  <si>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</si>
  <si>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</si>
  <si>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</si>
  <si>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</si>
  <si>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</si>
  <si>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</si>
  <si>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</si>
  <si>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</si>
  <si>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</si>
  <si>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</si>
  <si>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</si>
  <si>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</si>
  <si>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</si>
  <si>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</si>
  <si>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</si>
  <si>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</si>
  <si>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</si>
  <si>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</si>
  <si>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</si>
  <si>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</si>
  <si>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</si>
  <si>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</si>
  <si>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</si>
  <si>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</si>
  <si>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</si>
  <si>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</si>
  <si>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</si>
  <si>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</si>
  <si>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</si>
  <si>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</si>
  <si>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</si>
  <si>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</si>
  <si>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</si>
  <si>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</si>
  <si>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</si>
  <si>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</si>
  <si>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</si>
  <si>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</si>
  <si>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</si>
  <si>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</si>
  <si>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</si>
  <si>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</si>
  <si>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</si>
  <si>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</si>
  <si>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</si>
  <si>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</si>
  <si>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</si>
  <si>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</si>
  <si>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</si>
  <si>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</si>
  <si>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</si>
  <si>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</si>
  <si>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</si>
  <si>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</si>
  <si>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</si>
  <si>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</si>
  <si>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</si>
  <si>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</si>
  <si>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</si>
  <si>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</si>
  <si>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</si>
  <si>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</si>
  <si>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</si>
  <si>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</si>
  <si>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</si>
  <si>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</si>
  <si>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</si>
  <si>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</si>
  <si>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</si>
  <si>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</si>
  <si>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</si>
  <si>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</si>
  <si>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</si>
  <si>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</si>
  <si>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</si>
  <si>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</si>
  <si>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</si>
  <si>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</si>
  <si>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</si>
  <si>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</si>
  <si>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</si>
  <si>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</si>
  <si>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</si>
  <si>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</si>
  <si>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</si>
  <si>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</si>
  <si>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</si>
  <si>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</si>
  <si>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</si>
  <si>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</si>
  <si>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</si>
  <si>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</si>
  <si>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</si>
  <si>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</si>
  <si>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</si>
  <si>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</si>
  <si>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</si>
  <si>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</si>
  <si>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</si>
  <si>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</si>
  <si>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</si>
  <si>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</si>
  <si>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</si>
  <si>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</si>
  <si>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</si>
  <si>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</si>
  <si>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</si>
  <si>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</si>
  <si>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</si>
  <si>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</si>
  <si>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</si>
  <si>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</si>
  <si>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</si>
  <si>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</si>
  <si>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</si>
  <si>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</si>
  <si>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</si>
  <si>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</si>
  <si>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</si>
  <si>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</si>
  <si>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</si>
  <si>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</si>
  <si>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</si>
  <si>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</si>
  <si>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</si>
  <si>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</si>
  <si>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</si>
  <si>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</si>
  <si>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</si>
  <si>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</si>
  <si>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</si>
  <si>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</si>
  <si>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</si>
  <si>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</si>
  <si>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</si>
  <si>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</si>
  <si>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</si>
  <si>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</si>
  <si>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</si>
  <si>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</si>
  <si>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</si>
  <si>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</si>
  <si>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</si>
  <si>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</si>
  <si>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</si>
  <si>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</si>
  <si>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</si>
  <si>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t>Налоги на совокупный доход</t>
  </si>
  <si>
    <t xml:space="preserve"> 1 05 00000 00 0000 000</t>
  </si>
  <si>
    <t xml:space="preserve"> 1 05 03000 01 0000 110</t>
  </si>
  <si>
    <t xml:space="preserve"> 1 05 03010 01 0000 110</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</si>
  <si>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</si>
  <si>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</si>
  <si>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</si>
  <si>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к решению  Собрания депутатов</t>
  </si>
  <si>
    <t xml:space="preserve">  2 02 01000 00 0000 150</t>
  </si>
  <si>
    <t xml:space="preserve">  2 02 30000 00 0000 150</t>
  </si>
  <si>
    <t xml:space="preserve"> 2 02 35118 00 0000 150</t>
  </si>
  <si>
    <t xml:space="preserve"> 2 02 35118 10 0000 150</t>
  </si>
  <si>
    <t>Льговского района Курской области на 2020 год "</t>
  </si>
  <si>
    <t>1 01 02020 01 0000110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</si>
  <si>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</si>
  <si>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2 02 29999 10 0000 150</t>
  </si>
  <si>
    <t>2 02 29999 00 0000 150</t>
  </si>
  <si>
    <t>Кудинцевского сельсовета</t>
  </si>
  <si>
    <t xml:space="preserve"> "О бюджете Кудинцевского сельсовета</t>
  </si>
  <si>
    <t>2 02 15002 10 0000 150</t>
  </si>
  <si>
    <t>2 02 15002 00 0000 150</t>
  </si>
  <si>
    <t>Дотации бюджетам на поддержку мер по обеспечению сбалансированности бюджетов</t>
  </si>
  <si>
    <t>2 02 20000 00 0000 150</t>
  </si>
  <si>
    <t xml:space="preserve">                                                                                                                                                                                ПОСТУПЛЕНИЯ ДОХОДОВ В БЮДЖЕТ МУНИЦИПАЛЬНОГО ОБРАЗОВАНИЯ " КУДИНЦЕВСКИЙ СЕЛЬСОВЕТ" ЛЬГОВСКОГО РАЙОНА НА 2020 ГОД</t>
  </si>
  <si>
    <t xml:space="preserve">и плановый период 2021-2022 годы" </t>
  </si>
  <si>
    <t xml:space="preserve">  2 02 16001 10 0000 150</t>
  </si>
  <si>
    <t xml:space="preserve">  2 02 16001 00 0000 150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</si>
  <si>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</si>
  <si>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</si>
  <si>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</si>
  <si>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</si>
  <si>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 xml:space="preserve">  2  02  40000  00  0000  150</t>
  </si>
  <si>
    <t xml:space="preserve">  2  02  40014  00  0000  150</t>
  </si>
  <si>
    <t xml:space="preserve">  2  02  40014  10  0000  150</t>
  </si>
  <si>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</si>
  <si>
    <t>2 07 05000 10 0000 150</t>
  </si>
  <si>
    <t>2 07 05030 10 0000 150</t>
  </si>
  <si>
    <t>Субсидии бюджетам сельских поселений на обеспечение комплексного развития сельских территорий</t>
  </si>
  <si>
    <t>2 02 25576 10 0000 150</t>
  </si>
  <si>
    <t>Субсидии бюджетам на обеспечение комплексного развития сельских территорий</t>
  </si>
  <si>
    <t>2 02 25576 00 0000 150</t>
  </si>
  <si>
    <t>Дотации бюджетам сельских поселений на выравнивание бюджетной обеспеченности из бюджетов муниципальных районов</t>
  </si>
  <si>
    <t>Дотации на выравнивание бюджетной обеспеченности из бюджетов муниципальных районов, городских округов с внутригородским делением</t>
  </si>
  <si>
    <t xml:space="preserve">от 16 декабря 2019г. № 13.1 </t>
  </si>
  <si>
    <t>(в редакции решения собрания депутатов Кудинцевского сельсовета Льговского района Курской области от 17.11.2020г. № 10.1)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</si>
</sst>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FC19]d\ mmmm\ yyyy\ &quot;г.&quot;"/>
  </numFmts>
  <fonts count="54">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22">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wrapText="1"/>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6" fillId="0" borderId="10" xfId="53" applyFont="1" applyBorder="1" applyAlignment="1">
      <alignment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0" fontId="6" fillId="0" borderId="10" xfId="0" applyFont="1" applyBorder="1" applyAlignment="1">
      <alignment wrapText="1"/>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2" fontId="6" fillId="0" borderId="0" xfId="0" applyNumberFormat="1" applyFont="1" applyAlignment="1">
      <alignment vertical="top" wrapText="1"/>
    </xf>
    <xf numFmtId="188" fontId="8" fillId="0" borderId="11" xfId="0" applyNumberFormat="1" applyFont="1" applyBorder="1" applyAlignment="1">
      <alignment horizontal="right" vertical="top" wrapText="1"/>
    </xf>
    <xf numFmtId="188" fontId="8" fillId="0" borderId="11" xfId="0" applyNumberFormat="1" applyFont="1" applyBorder="1" applyAlignment="1">
      <alignment horizontal="center" vertical="top" wrapText="1"/>
    </xf>
    <xf numFmtId="188" fontId="8" fillId="0" borderId="11" xfId="54" applyNumberFormat="1" applyFont="1" applyBorder="1" applyAlignment="1">
      <alignment horizontal="right" vertical="top" wrapText="1"/>
      <protection/>
    </xf>
    <xf numFmtId="188" fontId="8" fillId="0" borderId="11" xfId="54" applyNumberFormat="1" applyFont="1" applyBorder="1" applyAlignment="1">
      <alignment vertical="top" wrapText="1"/>
      <protection/>
    </xf>
    <xf numFmtId="188" fontId="5" fillId="0" borderId="11" xfId="0" applyNumberFormat="1" applyFont="1" applyBorder="1" applyAlignment="1">
      <alignment horizontal="right" vertical="top" wrapText="1"/>
    </xf>
    <xf numFmtId="188" fontId="9" fillId="0" borderId="11" xfId="54" applyNumberFormat="1" applyFont="1" applyBorder="1" applyAlignment="1">
      <alignment vertical="top" wrapText="1"/>
      <protection/>
    </xf>
    <xf numFmtId="0" fontId="6" fillId="0" borderId="10" xfId="0" applyFont="1" applyBorder="1" applyAlignment="1">
      <alignment vertical="top" wrapText="1"/>
    </xf>
    <xf numFmtId="0" fontId="7" fillId="0" borderId="10" xfId="0" applyFont="1" applyBorder="1" applyAlignment="1">
      <alignment/>
    </xf>
    <xf numFmtId="187" fontId="15" fillId="0" borderId="10" xfId="62" applyFont="1" applyBorder="1" applyAlignment="1">
      <alignment horizontal="right" vertical="center" wrapText="1"/>
    </xf>
    <xf numFmtId="187" fontId="14" fillId="0" borderId="10" xfId="62" applyFont="1" applyBorder="1" applyAlignment="1">
      <alignment horizontal="righ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87" fontId="15" fillId="0" borderId="10" xfId="62" applyFont="1" applyBorder="1" applyAlignment="1">
      <alignment vertical="center" wrapText="1"/>
    </xf>
    <xf numFmtId="49" fontId="7" fillId="0" borderId="10" xfId="53" applyNumberFormat="1" applyFont="1" applyBorder="1" applyAlignment="1">
      <alignment horizontal="center" vertical="center"/>
      <protection/>
    </xf>
    <xf numFmtId="0" fontId="6" fillId="0" borderId="10" xfId="53" applyFont="1" applyBorder="1" applyAlignment="1">
      <alignment horizontal="center" vertical="center" wrapText="1"/>
      <protection/>
    </xf>
    <xf numFmtId="0" fontId="7" fillId="0" borderId="10" xfId="0" applyFont="1" applyBorder="1" applyAlignment="1">
      <alignment horizontal="center" vertical="center"/>
    </xf>
    <xf numFmtId="0" fontId="6" fillId="0" borderId="10" xfId="0" applyFont="1" applyBorder="1" applyAlignment="1">
      <alignment horizontal="center" vertical="center"/>
    </xf>
    <xf numFmtId="49" fontId="17"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6" fillId="0" borderId="10" xfId="54" applyFont="1" applyBorder="1" applyAlignment="1">
      <alignment vertical="center" wrapText="1"/>
      <protection/>
    </xf>
    <xf numFmtId="0" fontId="6" fillId="0" borderId="10" xfId="0" applyFont="1" applyBorder="1" applyAlignment="1">
      <alignment vertical="center" wrapText="1"/>
    </xf>
    <xf numFmtId="187" fontId="14" fillId="0" borderId="10" xfId="62" applyFont="1" applyBorder="1" applyAlignment="1">
      <alignment vertical="center" wrapText="1"/>
    </xf>
    <xf numFmtId="49" fontId="5" fillId="0" borderId="12" xfId="54" applyNumberFormat="1" applyFont="1" applyBorder="1" applyAlignment="1">
      <alignment horizontal="center" vertical="center" wrapText="1"/>
      <protection/>
    </xf>
    <xf numFmtId="49" fontId="8" fillId="0" borderId="12" xfId="54" applyNumberFormat="1" applyFont="1" applyBorder="1" applyAlignment="1">
      <alignment horizontal="center" vertical="center" wrapText="1"/>
      <protection/>
    </xf>
    <xf numFmtId="0" fontId="5" fillId="0" borderId="12" xfId="53" applyFont="1" applyBorder="1" applyAlignment="1">
      <alignment wrapText="1"/>
      <protection/>
    </xf>
    <xf numFmtId="49" fontId="5" fillId="0" borderId="12" xfId="53" applyNumberFormat="1" applyFont="1" applyBorder="1" applyAlignment="1">
      <alignment horizontal="center"/>
      <protection/>
    </xf>
    <xf numFmtId="49" fontId="8" fillId="0" borderId="12" xfId="53" applyNumberFormat="1" applyFont="1" applyBorder="1" applyAlignment="1">
      <alignment horizontal="center"/>
      <protection/>
    </xf>
    <xf numFmtId="0" fontId="5" fillId="0" borderId="12" xfId="53" applyFont="1" applyBorder="1" applyAlignment="1">
      <alignment horizontal="center" wrapText="1"/>
      <protection/>
    </xf>
    <xf numFmtId="0" fontId="7" fillId="0" borderId="10" xfId="0" applyFont="1" applyBorder="1" applyAlignment="1">
      <alignment vertical="center" wrapText="1"/>
    </xf>
    <xf numFmtId="187" fontId="6" fillId="0" borderId="10" xfId="62" applyFont="1" applyBorder="1" applyAlignment="1">
      <alignment horizontal="right" vertical="center" wrapText="1"/>
    </xf>
    <xf numFmtId="0" fontId="6" fillId="0" borderId="13" xfId="0" applyFont="1" applyBorder="1" applyAlignment="1">
      <alignment vertical="center" wrapText="1"/>
    </xf>
    <xf numFmtId="0" fontId="7" fillId="0" borderId="13" xfId="0" applyFont="1" applyBorder="1" applyAlignment="1">
      <alignment vertical="center"/>
    </xf>
    <xf numFmtId="0" fontId="7" fillId="0" borderId="13" xfId="0" applyFont="1" applyBorder="1" applyAlignment="1">
      <alignment horizontal="center" vertical="center"/>
    </xf>
    <xf numFmtId="0" fontId="6" fillId="0" borderId="13" xfId="0" applyFont="1" applyBorder="1" applyAlignment="1">
      <alignment horizontal="center" vertical="center"/>
    </xf>
    <xf numFmtId="187" fontId="7" fillId="0" borderId="10" xfId="62" applyFont="1" applyFill="1" applyBorder="1" applyAlignment="1">
      <alignment horizontal="right" vertical="center" wrapText="1"/>
    </xf>
    <xf numFmtId="187" fontId="15" fillId="0" borderId="10" xfId="62" applyFont="1" applyFill="1" applyBorder="1" applyAlignment="1">
      <alignment horizontal="right" vertical="center" wrapText="1"/>
    </xf>
    <xf numFmtId="0" fontId="6" fillId="0" borderId="10" xfId="0" applyFont="1" applyBorder="1" applyAlignment="1">
      <alignment horizontal="justify" vertical="center" wrapText="1"/>
    </xf>
    <xf numFmtId="0" fontId="7" fillId="0" borderId="10" xfId="0" applyFont="1" applyBorder="1" applyAlignment="1">
      <alignment horizontal="justify" vertical="center" wrapText="1"/>
    </xf>
    <xf numFmtId="0" fontId="6" fillId="0" borderId="0" xfId="0" applyFont="1" applyAlignment="1">
      <alignment horizontal="left" wrapText="1"/>
    </xf>
    <xf numFmtId="187" fontId="14" fillId="33" borderId="10" xfId="62" applyFont="1" applyFill="1" applyBorder="1" applyAlignment="1">
      <alignment horizontal="right" vertical="center" wrapText="1"/>
    </xf>
    <xf numFmtId="187" fontId="6" fillId="33" borderId="10" xfId="62" applyFont="1" applyFill="1" applyBorder="1" applyAlignment="1">
      <alignment horizontal="right" vertical="center" wrapText="1"/>
    </xf>
    <xf numFmtId="0" fontId="6" fillId="0" borderId="0" xfId="0" applyFont="1" applyAlignment="1">
      <alignment horizontal="left"/>
    </xf>
    <xf numFmtId="0" fontId="6" fillId="0" borderId="0" xfId="0" applyFont="1" applyAlignment="1">
      <alignment horizontal="left" vertical="top"/>
    </xf>
    <xf numFmtId="0" fontId="6" fillId="0" borderId="0" xfId="0" applyFont="1" applyAlignment="1">
      <alignment wrapText="1"/>
    </xf>
    <xf numFmtId="187" fontId="15" fillId="33" borderId="10" xfId="62" applyFont="1" applyFill="1" applyBorder="1" applyAlignment="1">
      <alignment vertical="center" wrapText="1"/>
    </xf>
    <xf numFmtId="0" fontId="7" fillId="0" borderId="0" xfId="54" applyFont="1" applyAlignment="1">
      <alignment horizontal="center" vertical="top" wrapText="1"/>
      <protection/>
    </xf>
    <xf numFmtId="0" fontId="6" fillId="0" borderId="0" xfId="0" applyFont="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4"/>
  <sheetViews>
    <sheetView tabSelected="1" zoomScale="120" zoomScaleNormal="120" zoomScalePageLayoutView="0" workbookViewId="0" topLeftCell="A6">
      <selection activeCell="J11" sqref="J11"/>
    </sheetView>
  </sheetViews>
  <sheetFormatPr defaultColWidth="9.140625" defaultRowHeight="12.75"/>
  <cols>
    <col min="1" max="1" width="0.2890625" style="0" customWidth="1"/>
    <col min="2" max="2" width="27.57421875" style="0" hidden="1" customWidth="1"/>
    <col min="3" max="3" width="49.421875" style="0" customWidth="1"/>
    <col min="4" max="4" width="26.7109375" style="0" customWidth="1"/>
    <col min="5" max="5" width="14.421875" style="0" customWidth="1"/>
    <col min="6" max="6" width="10.57421875" style="0" hidden="1" customWidth="1"/>
    <col min="7" max="7" width="9.140625" style="0" hidden="1" customWidth="1"/>
    <col min="8" max="8" width="12.28125" style="0" customWidth="1"/>
  </cols>
  <sheetData>
    <row r="1" spans="1:8" ht="13.5" customHeight="1">
      <c r="A1" s="1"/>
      <c r="B1" s="2"/>
      <c r="C1" s="2"/>
      <c r="D1" s="116" t="s">
        <v>371</v>
      </c>
      <c r="E1" s="116"/>
      <c r="F1" s="3"/>
      <c r="H1" s="4"/>
    </row>
    <row r="2" spans="1:8" ht="12" customHeight="1">
      <c r="A2" s="1"/>
      <c r="B2" s="2"/>
      <c r="C2" s="2"/>
      <c r="D2" s="116" t="s">
        <v>373</v>
      </c>
      <c r="E2" s="116"/>
      <c r="F2" s="3"/>
      <c r="H2" s="4"/>
    </row>
    <row r="3" spans="1:8" ht="12.75" customHeight="1">
      <c r="A3" s="1"/>
      <c r="B3" s="2"/>
      <c r="C3" s="2"/>
      <c r="D3" s="116" t="s">
        <v>383</v>
      </c>
      <c r="E3" s="116"/>
      <c r="F3" s="5"/>
      <c r="G3" s="6"/>
      <c r="H3" s="4"/>
    </row>
    <row r="4" spans="1:8" ht="11.25" customHeight="1">
      <c r="A4" s="1"/>
      <c r="B4" s="7"/>
      <c r="C4" s="2"/>
      <c r="D4" s="117" t="s">
        <v>270</v>
      </c>
      <c r="E4" s="116"/>
      <c r="F4" s="8"/>
      <c r="G4" s="8"/>
      <c r="H4" s="8"/>
    </row>
    <row r="5" spans="1:8" ht="12" customHeight="1" hidden="1">
      <c r="A5" s="1"/>
      <c r="B5" s="7"/>
      <c r="C5" s="2"/>
      <c r="D5" s="117" t="s">
        <v>354</v>
      </c>
      <c r="E5" s="116"/>
      <c r="F5" s="8"/>
      <c r="G5" s="8"/>
      <c r="H5" s="8"/>
    </row>
    <row r="6" spans="1:8" ht="15" customHeight="1">
      <c r="A6" s="1"/>
      <c r="B6" s="12"/>
      <c r="C6" s="2"/>
      <c r="D6" s="121" t="s">
        <v>384</v>
      </c>
      <c r="E6" s="121"/>
      <c r="F6" s="12"/>
      <c r="G6" s="12"/>
      <c r="H6" s="12"/>
    </row>
    <row r="7" spans="1:8" ht="12.75" customHeight="1">
      <c r="A7" s="1"/>
      <c r="B7" s="7"/>
      <c r="C7" s="2"/>
      <c r="D7" s="117" t="s">
        <v>378</v>
      </c>
      <c r="E7" s="116"/>
      <c r="F7" s="8"/>
      <c r="G7" s="8"/>
      <c r="H7" s="8"/>
    </row>
    <row r="8" spans="1:8" ht="12.75" customHeight="1">
      <c r="A8" s="1"/>
      <c r="B8" s="7"/>
      <c r="C8" s="2"/>
      <c r="D8" s="117" t="s">
        <v>390</v>
      </c>
      <c r="E8" s="116"/>
      <c r="F8" s="8"/>
      <c r="G8" s="8"/>
      <c r="H8" s="8"/>
    </row>
    <row r="9" spans="1:8" ht="15" customHeight="1">
      <c r="A9" s="4"/>
      <c r="B9" s="8"/>
      <c r="C9" s="118"/>
      <c r="D9" s="121" t="s">
        <v>409</v>
      </c>
      <c r="E9" s="121"/>
      <c r="F9" s="8"/>
      <c r="G9" s="8"/>
      <c r="H9" s="8"/>
    </row>
    <row r="10" spans="1:8" ht="25.5" customHeight="1">
      <c r="A10" s="4"/>
      <c r="B10" s="8"/>
      <c r="C10" s="113"/>
      <c r="D10" s="121" t="s">
        <v>410</v>
      </c>
      <c r="E10" s="121"/>
      <c r="F10" s="8"/>
      <c r="G10" s="8"/>
      <c r="H10" s="8"/>
    </row>
    <row r="11" spans="1:8" ht="15" customHeight="1">
      <c r="A11" s="4"/>
      <c r="B11" s="8"/>
      <c r="C11" s="113"/>
      <c r="D11" s="121"/>
      <c r="E11" s="121"/>
      <c r="F11" s="8"/>
      <c r="G11" s="8"/>
      <c r="H11" s="8"/>
    </row>
    <row r="12" spans="1:16" ht="39.75" customHeight="1">
      <c r="A12" s="9"/>
      <c r="B12" s="120" t="s">
        <v>389</v>
      </c>
      <c r="C12" s="120"/>
      <c r="D12" s="120"/>
      <c r="E12" s="120"/>
      <c r="F12" s="10"/>
      <c r="G12" s="4"/>
      <c r="H12" s="4"/>
      <c r="M12" s="120"/>
      <c r="N12" s="120"/>
      <c r="O12" s="120"/>
      <c r="P12" s="120"/>
    </row>
    <row r="13" spans="1:8" s="17" customFormat="1" ht="15.75">
      <c r="A13" s="13"/>
      <c r="B13" s="14"/>
      <c r="C13" s="14"/>
      <c r="D13" s="14"/>
      <c r="E13" s="11" t="s">
        <v>353</v>
      </c>
      <c r="F13" s="15"/>
      <c r="G13" s="16"/>
      <c r="H13" s="16"/>
    </row>
    <row r="14" spans="1:8" s="17" customFormat="1" ht="40.5" customHeight="1">
      <c r="A14" s="18" t="s">
        <v>5</v>
      </c>
      <c r="B14" s="19" t="s">
        <v>6</v>
      </c>
      <c r="C14" s="48" t="s">
        <v>5</v>
      </c>
      <c r="D14" s="48" t="s">
        <v>6</v>
      </c>
      <c r="E14" s="49" t="s">
        <v>7</v>
      </c>
      <c r="F14" s="74" t="s">
        <v>8</v>
      </c>
      <c r="G14" s="20" t="s">
        <v>9</v>
      </c>
      <c r="H14" s="16"/>
    </row>
    <row r="15" spans="1:8" s="17" customFormat="1" ht="15" customHeight="1">
      <c r="A15" s="21" t="s">
        <v>10</v>
      </c>
      <c r="B15" s="22" t="s">
        <v>11</v>
      </c>
      <c r="C15" s="50" t="s">
        <v>12</v>
      </c>
      <c r="D15" s="51" t="s">
        <v>35</v>
      </c>
      <c r="E15" s="81">
        <f>E16+E35+E38</f>
        <v>843757</v>
      </c>
      <c r="F15" s="75">
        <f>F16+F22+F23+F38+F45+F53+F58+F48+F55</f>
        <v>1523.0430000000001</v>
      </c>
      <c r="G15" s="23">
        <f aca="true" t="shared" si="0" ref="G15:G23">E15-F15</f>
        <v>842233.957</v>
      </c>
      <c r="H15" s="72"/>
    </row>
    <row r="16" spans="1:8" s="17" customFormat="1" ht="15.75" customHeight="1">
      <c r="A16" s="21" t="s">
        <v>13</v>
      </c>
      <c r="B16" s="22" t="s">
        <v>14</v>
      </c>
      <c r="C16" s="50" t="s">
        <v>263</v>
      </c>
      <c r="D16" s="51" t="s">
        <v>36</v>
      </c>
      <c r="E16" s="81">
        <f>E17</f>
        <v>119454</v>
      </c>
      <c r="F16" s="75">
        <f>F17</f>
        <v>355</v>
      </c>
      <c r="G16" s="23">
        <f t="shared" si="0"/>
        <v>119099</v>
      </c>
      <c r="H16" s="16"/>
    </row>
    <row r="17" spans="1:8" s="17" customFormat="1" ht="15" customHeight="1">
      <c r="A17" s="21" t="s">
        <v>15</v>
      </c>
      <c r="B17" s="22" t="s">
        <v>16</v>
      </c>
      <c r="C17" s="50" t="s">
        <v>15</v>
      </c>
      <c r="D17" s="51" t="s">
        <v>37</v>
      </c>
      <c r="E17" s="81">
        <f>E32+E34+E33</f>
        <v>119454</v>
      </c>
      <c r="F17" s="75">
        <f>SUM(F18:F18,F20)</f>
        <v>355</v>
      </c>
      <c r="G17" s="23">
        <f t="shared" si="0"/>
        <v>119099</v>
      </c>
      <c r="H17" s="16"/>
    </row>
    <row r="18" spans="1:8" s="17" customFormat="1" ht="0.75" customHeight="1">
      <c r="A18" s="24" t="s">
        <v>17</v>
      </c>
      <c r="B18" s="25" t="s">
        <v>18</v>
      </c>
      <c r="C18" s="52" t="s">
        <v>17</v>
      </c>
      <c r="D18" s="53" t="s">
        <v>19</v>
      </c>
      <c r="E18" s="81">
        <v>662</v>
      </c>
      <c r="F18" s="73">
        <v>354</v>
      </c>
      <c r="G18" s="23">
        <f t="shared" si="0"/>
        <v>308</v>
      </c>
      <c r="H18" s="16"/>
    </row>
    <row r="19" spans="1:8" s="17" customFormat="1" ht="83.25" customHeight="1" hidden="1">
      <c r="A19" s="28" t="s">
        <v>23</v>
      </c>
      <c r="B19" s="25" t="s">
        <v>24</v>
      </c>
      <c r="C19" s="55" t="s">
        <v>31</v>
      </c>
      <c r="D19" s="53" t="s">
        <v>39</v>
      </c>
      <c r="E19" s="81">
        <v>10</v>
      </c>
      <c r="F19" s="73">
        <v>41</v>
      </c>
      <c r="G19" s="23">
        <f t="shared" si="0"/>
        <v>-31</v>
      </c>
      <c r="H19" s="16"/>
    </row>
    <row r="20" spans="1:8" s="17" customFormat="1" ht="31.5" customHeight="1" hidden="1">
      <c r="A20" s="29" t="s">
        <v>25</v>
      </c>
      <c r="B20" s="30" t="s">
        <v>26</v>
      </c>
      <c r="C20" s="56" t="s">
        <v>32</v>
      </c>
      <c r="D20" s="57" t="s">
        <v>40</v>
      </c>
      <c r="E20" s="81">
        <v>1</v>
      </c>
      <c r="F20" s="73">
        <v>1</v>
      </c>
      <c r="G20" s="23">
        <f t="shared" si="0"/>
        <v>0</v>
      </c>
      <c r="H20" s="16"/>
    </row>
    <row r="21" spans="1:10" s="17" customFormat="1" ht="24" customHeight="1" hidden="1">
      <c r="A21" s="31" t="s">
        <v>62</v>
      </c>
      <c r="B21" s="22" t="s">
        <v>64</v>
      </c>
      <c r="C21" s="58" t="s">
        <v>27</v>
      </c>
      <c r="D21" s="51" t="s">
        <v>28</v>
      </c>
      <c r="E21" s="81">
        <v>976.571</v>
      </c>
      <c r="F21" s="73">
        <f>SUM(F22:F23)</f>
        <v>631</v>
      </c>
      <c r="G21" s="23">
        <f t="shared" si="0"/>
        <v>345.571</v>
      </c>
      <c r="H21" s="45"/>
      <c r="I21" s="44"/>
      <c r="J21" s="44"/>
    </row>
    <row r="22" spans="1:8" s="17" customFormat="1" ht="25.5" customHeight="1" hidden="1">
      <c r="A22" s="24" t="s">
        <v>65</v>
      </c>
      <c r="B22" s="25" t="s">
        <v>66</v>
      </c>
      <c r="C22" s="59" t="s">
        <v>29</v>
      </c>
      <c r="D22" s="53" t="s">
        <v>30</v>
      </c>
      <c r="E22" s="82">
        <v>976.571</v>
      </c>
      <c r="F22" s="73">
        <v>510</v>
      </c>
      <c r="G22" s="23">
        <f t="shared" si="0"/>
        <v>466.571</v>
      </c>
      <c r="H22" s="16"/>
    </row>
    <row r="23" spans="1:8" s="17" customFormat="1" ht="47.25" customHeight="1" hidden="1">
      <c r="A23" s="24" t="s">
        <v>67</v>
      </c>
      <c r="B23" s="25" t="s">
        <v>68</v>
      </c>
      <c r="C23" s="59" t="s">
        <v>276</v>
      </c>
      <c r="D23" s="53" t="s">
        <v>280</v>
      </c>
      <c r="E23" s="82">
        <v>357.423</v>
      </c>
      <c r="F23" s="73">
        <v>121</v>
      </c>
      <c r="G23" s="23">
        <f t="shared" si="0"/>
        <v>236.423</v>
      </c>
      <c r="H23" s="16"/>
    </row>
    <row r="24" spans="1:8" s="17" customFormat="1" ht="63" customHeight="1" hidden="1">
      <c r="A24" s="24"/>
      <c r="B24" s="25"/>
      <c r="C24" s="59" t="s">
        <v>277</v>
      </c>
      <c r="D24" s="53" t="s">
        <v>281</v>
      </c>
      <c r="E24" s="82">
        <v>7.409</v>
      </c>
      <c r="F24" s="73"/>
      <c r="G24" s="23"/>
      <c r="H24" s="16"/>
    </row>
    <row r="25" spans="1:8" s="17" customFormat="1" ht="57" customHeight="1" hidden="1">
      <c r="A25" s="24"/>
      <c r="B25" s="25"/>
      <c r="C25" s="60" t="s">
        <v>278</v>
      </c>
      <c r="D25" s="53" t="s">
        <v>282</v>
      </c>
      <c r="E25" s="82">
        <v>578.685</v>
      </c>
      <c r="F25" s="73"/>
      <c r="G25" s="23"/>
      <c r="H25" s="16"/>
    </row>
    <row r="26" spans="1:28" s="17" customFormat="1" ht="51" customHeight="1" hidden="1">
      <c r="A26" s="24"/>
      <c r="B26" s="25"/>
      <c r="C26" s="60" t="s">
        <v>279</v>
      </c>
      <c r="D26" s="53" t="s">
        <v>283</v>
      </c>
      <c r="E26" s="82">
        <v>33.054</v>
      </c>
      <c r="F26" s="73"/>
      <c r="G26" s="23"/>
      <c r="H26" s="46"/>
      <c r="I26" s="44"/>
      <c r="J26" s="44"/>
      <c r="K26" s="44"/>
      <c r="L26" s="44"/>
      <c r="M26" s="44"/>
      <c r="N26" s="44"/>
      <c r="O26" s="44"/>
      <c r="P26" s="44"/>
      <c r="Q26" s="44"/>
      <c r="R26" s="44"/>
      <c r="S26" s="44"/>
      <c r="T26" s="44"/>
      <c r="U26" s="44"/>
      <c r="V26" s="44"/>
      <c r="W26" s="44"/>
      <c r="X26" s="44"/>
      <c r="Y26" s="44"/>
      <c r="Z26" s="44"/>
      <c r="AA26" s="44"/>
      <c r="AB26" s="44"/>
    </row>
    <row r="27" spans="1:8" s="17" customFormat="1" ht="12" customHeight="1" hidden="1">
      <c r="A27" s="24"/>
      <c r="B27" s="25"/>
      <c r="C27" s="52"/>
      <c r="D27" s="53"/>
      <c r="E27" s="82"/>
      <c r="F27" s="73"/>
      <c r="G27" s="23"/>
      <c r="H27" s="16"/>
    </row>
    <row r="28" spans="1:8" s="17" customFormat="1" ht="71.25" customHeight="1" hidden="1">
      <c r="A28" s="24"/>
      <c r="B28" s="25"/>
      <c r="C28" s="52" t="s">
        <v>352</v>
      </c>
      <c r="D28" s="53" t="s">
        <v>351</v>
      </c>
      <c r="E28" s="82"/>
      <c r="F28" s="73"/>
      <c r="G28" s="23"/>
      <c r="H28" s="16"/>
    </row>
    <row r="29" spans="1:8" s="17" customFormat="1" ht="41.25" customHeight="1" hidden="1">
      <c r="A29" s="24"/>
      <c r="B29" s="25"/>
      <c r="C29" s="52" t="s">
        <v>32</v>
      </c>
      <c r="D29" s="53" t="s">
        <v>314</v>
      </c>
      <c r="E29" s="82"/>
      <c r="F29" s="73"/>
      <c r="G29" s="23"/>
      <c r="H29" s="16"/>
    </row>
    <row r="30" spans="1:8" s="17" customFormat="1" ht="21" customHeight="1" hidden="1">
      <c r="A30" s="24"/>
      <c r="B30" s="25"/>
      <c r="C30" s="52" t="s">
        <v>307</v>
      </c>
      <c r="D30" s="53" t="s">
        <v>305</v>
      </c>
      <c r="E30" s="82" t="s">
        <v>306</v>
      </c>
      <c r="F30" s="73"/>
      <c r="G30" s="23"/>
      <c r="H30" s="16"/>
    </row>
    <row r="31" spans="1:8" s="17" customFormat="1" ht="21" customHeight="1" hidden="1">
      <c r="A31" s="24"/>
      <c r="B31" s="25"/>
      <c r="C31" s="52" t="s">
        <v>350</v>
      </c>
      <c r="D31" s="53" t="s">
        <v>305</v>
      </c>
      <c r="E31" s="82"/>
      <c r="F31" s="73"/>
      <c r="G31" s="23"/>
      <c r="H31" s="16"/>
    </row>
    <row r="32" spans="1:8" s="17" customFormat="1" ht="51.75" customHeight="1">
      <c r="A32" s="24"/>
      <c r="B32" s="25"/>
      <c r="C32" s="79" t="s">
        <v>63</v>
      </c>
      <c r="D32" s="83" t="s">
        <v>38</v>
      </c>
      <c r="E32" s="82">
        <v>106822</v>
      </c>
      <c r="F32" s="73"/>
      <c r="G32" s="23"/>
      <c r="H32" s="16"/>
    </row>
    <row r="33" spans="1:8" s="17" customFormat="1" ht="96" customHeight="1">
      <c r="A33" s="24"/>
      <c r="B33" s="25"/>
      <c r="C33" s="79" t="s">
        <v>380</v>
      </c>
      <c r="D33" s="83" t="s">
        <v>379</v>
      </c>
      <c r="E33" s="82">
        <v>11037</v>
      </c>
      <c r="F33" s="73"/>
      <c r="G33" s="23"/>
      <c r="H33" s="16"/>
    </row>
    <row r="34" spans="1:8" s="17" customFormat="1" ht="41.25" customHeight="1">
      <c r="A34" s="24"/>
      <c r="B34" s="25"/>
      <c r="C34" s="59" t="s">
        <v>370</v>
      </c>
      <c r="D34" s="83" t="s">
        <v>314</v>
      </c>
      <c r="E34" s="82">
        <v>1595</v>
      </c>
      <c r="F34" s="73"/>
      <c r="G34" s="23"/>
      <c r="H34" s="16"/>
    </row>
    <row r="35" spans="1:8" s="17" customFormat="1" ht="21" customHeight="1">
      <c r="A35" s="24"/>
      <c r="B35" s="25"/>
      <c r="C35" s="58" t="s">
        <v>366</v>
      </c>
      <c r="D35" s="84" t="s">
        <v>367</v>
      </c>
      <c r="E35" s="81">
        <f>E36</f>
        <v>6598</v>
      </c>
      <c r="F35" s="73"/>
      <c r="G35" s="23"/>
      <c r="H35" s="16"/>
    </row>
    <row r="36" spans="1:8" s="17" customFormat="1" ht="14.25" customHeight="1">
      <c r="A36" s="24"/>
      <c r="B36" s="25"/>
      <c r="C36" s="59" t="s">
        <v>67</v>
      </c>
      <c r="D36" s="83" t="s">
        <v>368</v>
      </c>
      <c r="E36" s="82">
        <f>E37</f>
        <v>6598</v>
      </c>
      <c r="F36" s="73"/>
      <c r="G36" s="23"/>
      <c r="H36" s="16"/>
    </row>
    <row r="37" spans="1:8" s="17" customFormat="1" ht="14.25" customHeight="1">
      <c r="A37" s="24"/>
      <c r="B37" s="25"/>
      <c r="C37" s="59" t="s">
        <v>67</v>
      </c>
      <c r="D37" s="83" t="s">
        <v>369</v>
      </c>
      <c r="E37" s="82">
        <v>6598</v>
      </c>
      <c r="F37" s="73"/>
      <c r="G37" s="23"/>
      <c r="H37" s="16"/>
    </row>
    <row r="38" spans="1:8" s="17" customFormat="1" ht="14.25" customHeight="1">
      <c r="A38" s="26" t="s">
        <v>69</v>
      </c>
      <c r="B38" s="22" t="s">
        <v>70</v>
      </c>
      <c r="C38" s="50" t="s">
        <v>2</v>
      </c>
      <c r="D38" s="51" t="s">
        <v>41</v>
      </c>
      <c r="E38" s="85">
        <f>E41+E39</f>
        <v>717705</v>
      </c>
      <c r="F38" s="76">
        <f>SUM(F40:F42)</f>
        <v>13</v>
      </c>
      <c r="G38" s="23">
        <f>E38-F38</f>
        <v>717692</v>
      </c>
      <c r="H38" s="16"/>
    </row>
    <row r="39" spans="1:8" s="17" customFormat="1" ht="15" customHeight="1">
      <c r="A39" s="26" t="s">
        <v>71</v>
      </c>
      <c r="B39" s="22" t="s">
        <v>72</v>
      </c>
      <c r="C39" s="61" t="s">
        <v>284</v>
      </c>
      <c r="D39" s="51" t="s">
        <v>42</v>
      </c>
      <c r="E39" s="85">
        <f>E40</f>
        <v>55103</v>
      </c>
      <c r="F39" s="76"/>
      <c r="G39" s="23"/>
      <c r="H39" s="16"/>
    </row>
    <row r="40" spans="1:8" s="17" customFormat="1" ht="39.75" customHeight="1">
      <c r="A40" s="24" t="s">
        <v>73</v>
      </c>
      <c r="B40" s="25" t="s">
        <v>74</v>
      </c>
      <c r="C40" s="54" t="s">
        <v>372</v>
      </c>
      <c r="D40" s="53" t="s">
        <v>43</v>
      </c>
      <c r="E40" s="82">
        <v>55103</v>
      </c>
      <c r="F40" s="73">
        <v>10</v>
      </c>
      <c r="G40" s="23">
        <f aca="true" t="shared" si="1" ref="G40:G48">E40-F40</f>
        <v>55093</v>
      </c>
      <c r="H40" s="16"/>
    </row>
    <row r="41" spans="1:8" s="17" customFormat="1" ht="17.25" customHeight="1">
      <c r="A41" s="24" t="s">
        <v>75</v>
      </c>
      <c r="B41" s="25" t="s">
        <v>76</v>
      </c>
      <c r="C41" s="61" t="s">
        <v>285</v>
      </c>
      <c r="D41" s="51" t="s">
        <v>44</v>
      </c>
      <c r="E41" s="81">
        <f>E104+E43</f>
        <v>662602</v>
      </c>
      <c r="F41" s="73">
        <v>2</v>
      </c>
      <c r="G41" s="23">
        <f t="shared" si="1"/>
        <v>662600</v>
      </c>
      <c r="H41" s="16"/>
    </row>
    <row r="42" spans="1:8" s="17" customFormat="1" ht="409.5" customHeight="1" hidden="1" thickBot="1">
      <c r="A42" s="26" t="s">
        <v>77</v>
      </c>
      <c r="B42" s="32" t="s">
        <v>78</v>
      </c>
      <c r="C42" s="62" t="s">
        <v>249</v>
      </c>
      <c r="D42" s="86" t="s">
        <v>247</v>
      </c>
      <c r="E42" s="81"/>
      <c r="F42" s="73">
        <f>SUM(F43:F44)</f>
        <v>1</v>
      </c>
      <c r="G42" s="33">
        <f t="shared" si="1"/>
        <v>-1</v>
      </c>
      <c r="H42" s="27"/>
    </row>
    <row r="43" spans="1:8" s="17" customFormat="1" ht="15.75" customHeight="1">
      <c r="A43" s="34" t="s">
        <v>79</v>
      </c>
      <c r="B43" s="25" t="s">
        <v>80</v>
      </c>
      <c r="C43" s="52" t="s">
        <v>315</v>
      </c>
      <c r="D43" s="57" t="s">
        <v>316</v>
      </c>
      <c r="E43" s="82">
        <f>E44</f>
        <v>465932</v>
      </c>
      <c r="F43" s="73">
        <v>1</v>
      </c>
      <c r="G43" s="23">
        <f t="shared" si="1"/>
        <v>465931</v>
      </c>
      <c r="H43" s="16"/>
    </row>
    <row r="44" spans="1:8" s="17" customFormat="1" ht="32.25" customHeight="1">
      <c r="A44" s="24" t="s">
        <v>81</v>
      </c>
      <c r="B44" s="25" t="s">
        <v>82</v>
      </c>
      <c r="C44" s="52" t="s">
        <v>317</v>
      </c>
      <c r="D44" s="57" t="s">
        <v>318</v>
      </c>
      <c r="E44" s="114">
        <f>333193+132739</f>
        <v>465932</v>
      </c>
      <c r="F44" s="73"/>
      <c r="G44" s="23">
        <f t="shared" si="1"/>
        <v>465932</v>
      </c>
      <c r="H44" s="16"/>
    </row>
    <row r="45" spans="1:8" s="17" customFormat="1" ht="0.75" customHeight="1" hidden="1">
      <c r="A45" s="26" t="s">
        <v>83</v>
      </c>
      <c r="B45" s="32" t="s">
        <v>84</v>
      </c>
      <c r="C45" s="62"/>
      <c r="D45" s="86"/>
      <c r="E45" s="81"/>
      <c r="F45" s="73">
        <f>SUM(F47)</f>
        <v>8</v>
      </c>
      <c r="G45" s="23">
        <f t="shared" si="1"/>
        <v>-8</v>
      </c>
      <c r="H45" s="27"/>
    </row>
    <row r="46" spans="1:8" s="17" customFormat="1" ht="45.75" customHeight="1" hidden="1">
      <c r="A46" s="31" t="s">
        <v>85</v>
      </c>
      <c r="B46" s="32" t="s">
        <v>86</v>
      </c>
      <c r="C46" s="62"/>
      <c r="D46" s="86"/>
      <c r="E46" s="81"/>
      <c r="F46" s="73">
        <f>F47</f>
        <v>8</v>
      </c>
      <c r="G46" s="23">
        <f t="shared" si="1"/>
        <v>-8</v>
      </c>
      <c r="H46" s="27"/>
    </row>
    <row r="47" spans="1:8" s="17" customFormat="1" ht="45.75" customHeight="1" hidden="1">
      <c r="A47" s="24" t="s">
        <v>87</v>
      </c>
      <c r="B47" s="35" t="s">
        <v>88</v>
      </c>
      <c r="C47" s="63"/>
      <c r="D47" s="57"/>
      <c r="E47" s="81"/>
      <c r="F47" s="73">
        <v>8</v>
      </c>
      <c r="G47" s="23">
        <f t="shared" si="1"/>
        <v>-8</v>
      </c>
      <c r="H47" s="16"/>
    </row>
    <row r="48" spans="1:8" s="17" customFormat="1" ht="45.75" customHeight="1" hidden="1">
      <c r="A48" s="31" t="s">
        <v>89</v>
      </c>
      <c r="B48" s="32" t="s">
        <v>90</v>
      </c>
      <c r="C48" s="64" t="s">
        <v>89</v>
      </c>
      <c r="D48" s="86" t="s">
        <v>91</v>
      </c>
      <c r="E48" s="85"/>
      <c r="F48" s="76">
        <f>SUM(F51:F52)</f>
        <v>314</v>
      </c>
      <c r="G48" s="23">
        <f t="shared" si="1"/>
        <v>-314</v>
      </c>
      <c r="H48" s="16"/>
    </row>
    <row r="49" spans="1:8" s="17" customFormat="1" ht="45.75" customHeight="1" hidden="1">
      <c r="A49" s="36" t="s">
        <v>92</v>
      </c>
      <c r="B49" s="37" t="s">
        <v>93</v>
      </c>
      <c r="C49" s="58" t="s">
        <v>92</v>
      </c>
      <c r="D49" s="84" t="s">
        <v>93</v>
      </c>
      <c r="E49" s="85"/>
      <c r="F49" s="76"/>
      <c r="G49" s="23"/>
      <c r="H49" s="16"/>
    </row>
    <row r="50" spans="1:8" s="17" customFormat="1" ht="45.75" customHeight="1" hidden="1">
      <c r="A50" s="31"/>
      <c r="B50" s="32"/>
      <c r="C50" s="64"/>
      <c r="D50" s="86"/>
      <c r="E50" s="85"/>
      <c r="F50" s="76"/>
      <c r="G50" s="23"/>
      <c r="H50" s="16"/>
    </row>
    <row r="51" spans="1:8" s="17" customFormat="1" ht="45.75" customHeight="1" hidden="1">
      <c r="A51" s="28" t="s">
        <v>94</v>
      </c>
      <c r="B51" s="35" t="s">
        <v>95</v>
      </c>
      <c r="C51" s="65" t="s">
        <v>96</v>
      </c>
      <c r="D51" s="87" t="s">
        <v>250</v>
      </c>
      <c r="E51" s="81"/>
      <c r="F51" s="73">
        <v>262</v>
      </c>
      <c r="G51" s="23">
        <f>E51-F51</f>
        <v>-262</v>
      </c>
      <c r="H51" s="16"/>
    </row>
    <row r="52" spans="1:8" s="17" customFormat="1" ht="0.75" customHeight="1" hidden="1">
      <c r="A52" s="28" t="s">
        <v>97</v>
      </c>
      <c r="B52" s="35" t="s">
        <v>98</v>
      </c>
      <c r="C52" s="65" t="s">
        <v>99</v>
      </c>
      <c r="D52" s="57" t="s">
        <v>98</v>
      </c>
      <c r="E52" s="81"/>
      <c r="F52" s="73">
        <v>52</v>
      </c>
      <c r="G52" s="23">
        <f>E52-F52</f>
        <v>-52</v>
      </c>
      <c r="H52" s="16"/>
    </row>
    <row r="53" spans="1:8" s="17" customFormat="1" ht="45.75" customHeight="1" hidden="1">
      <c r="A53" s="26" t="s">
        <v>100</v>
      </c>
      <c r="B53" s="22" t="s">
        <v>101</v>
      </c>
      <c r="C53" s="61" t="s">
        <v>100</v>
      </c>
      <c r="D53" s="51" t="s">
        <v>101</v>
      </c>
      <c r="E53" s="85"/>
      <c r="F53" s="76">
        <f>SUM(F54)</f>
        <v>22</v>
      </c>
      <c r="G53" s="23">
        <f>E53-F53</f>
        <v>-22</v>
      </c>
      <c r="H53" s="16"/>
    </row>
    <row r="54" spans="1:8" s="17" customFormat="1" ht="45.75" customHeight="1" hidden="1">
      <c r="A54" s="26" t="s">
        <v>102</v>
      </c>
      <c r="B54" s="22" t="s">
        <v>103</v>
      </c>
      <c r="C54" s="61" t="s">
        <v>102</v>
      </c>
      <c r="D54" s="51" t="s">
        <v>103</v>
      </c>
      <c r="E54" s="81"/>
      <c r="F54" s="73">
        <v>22</v>
      </c>
      <c r="G54" s="23">
        <f>E54-F54</f>
        <v>-22</v>
      </c>
      <c r="H54" s="16"/>
    </row>
    <row r="55" spans="1:8" s="17" customFormat="1" ht="45.75" customHeight="1" hidden="1">
      <c r="A55" s="31" t="s">
        <v>104</v>
      </c>
      <c r="B55" s="32" t="s">
        <v>105</v>
      </c>
      <c r="C55" s="64" t="s">
        <v>104</v>
      </c>
      <c r="D55" s="86" t="s">
        <v>105</v>
      </c>
      <c r="E55" s="81"/>
      <c r="F55" s="73">
        <f>F57</f>
        <v>4</v>
      </c>
      <c r="G55" s="23">
        <f>E55-F55</f>
        <v>-4</v>
      </c>
      <c r="H55" s="27"/>
    </row>
    <row r="56" spans="1:8" s="17" customFormat="1" ht="45.75" customHeight="1" hidden="1">
      <c r="A56" s="26" t="s">
        <v>106</v>
      </c>
      <c r="B56" s="32" t="s">
        <v>107</v>
      </c>
      <c r="C56" s="61" t="s">
        <v>106</v>
      </c>
      <c r="D56" s="86" t="s">
        <v>107</v>
      </c>
      <c r="E56" s="81"/>
      <c r="F56" s="73"/>
      <c r="G56" s="23"/>
      <c r="H56" s="27"/>
    </row>
    <row r="57" spans="1:8" s="17" customFormat="1" ht="45.75" customHeight="1" hidden="1">
      <c r="A57" s="28" t="s">
        <v>108</v>
      </c>
      <c r="B57" s="35" t="s">
        <v>109</v>
      </c>
      <c r="C57" s="65" t="s">
        <v>110</v>
      </c>
      <c r="D57" s="57" t="s">
        <v>111</v>
      </c>
      <c r="E57" s="81"/>
      <c r="F57" s="73">
        <v>4</v>
      </c>
      <c r="G57" s="23">
        <f aca="true" t="shared" si="2" ref="G57:G71">E57-F57</f>
        <v>-4</v>
      </c>
      <c r="H57" s="16"/>
    </row>
    <row r="58" spans="1:8" s="17" customFormat="1" ht="2.25" customHeight="1" hidden="1">
      <c r="A58" s="26" t="s">
        <v>112</v>
      </c>
      <c r="B58" s="22" t="s">
        <v>113</v>
      </c>
      <c r="C58" s="61" t="s">
        <v>112</v>
      </c>
      <c r="D58" s="51" t="s">
        <v>113</v>
      </c>
      <c r="E58" s="85"/>
      <c r="F58" s="76">
        <f>SUM(F59,F62,F63,F64,F69:F71)</f>
        <v>176.043</v>
      </c>
      <c r="G58" s="23">
        <f t="shared" si="2"/>
        <v>-176.043</v>
      </c>
      <c r="H58" s="16"/>
    </row>
    <row r="59" spans="1:8" s="17" customFormat="1" ht="45.75" customHeight="1" hidden="1">
      <c r="A59" s="26" t="s">
        <v>114</v>
      </c>
      <c r="B59" s="22" t="s">
        <v>115</v>
      </c>
      <c r="C59" s="61" t="s">
        <v>114</v>
      </c>
      <c r="D59" s="51" t="s">
        <v>116</v>
      </c>
      <c r="E59" s="81"/>
      <c r="F59" s="73">
        <f>SUM(F60:F61)</f>
        <v>25</v>
      </c>
      <c r="G59" s="23">
        <f t="shared" si="2"/>
        <v>-25</v>
      </c>
      <c r="H59" s="16"/>
    </row>
    <row r="60" spans="1:8" s="17" customFormat="1" ht="45.75" customHeight="1" hidden="1">
      <c r="A60" s="24" t="s">
        <v>117</v>
      </c>
      <c r="B60" s="25" t="s">
        <v>118</v>
      </c>
      <c r="C60" s="54" t="s">
        <v>355</v>
      </c>
      <c r="D60" s="53" t="s">
        <v>118</v>
      </c>
      <c r="E60" s="81"/>
      <c r="F60" s="73">
        <v>20</v>
      </c>
      <c r="G60" s="23">
        <f t="shared" si="2"/>
        <v>-20</v>
      </c>
      <c r="H60" s="16"/>
    </row>
    <row r="61" spans="1:8" s="17" customFormat="1" ht="45.75" customHeight="1" hidden="1">
      <c r="A61" s="24" t="s">
        <v>119</v>
      </c>
      <c r="B61" s="25" t="s">
        <v>120</v>
      </c>
      <c r="C61" s="54" t="s">
        <v>119</v>
      </c>
      <c r="D61" s="53" t="s">
        <v>120</v>
      </c>
      <c r="E61" s="81"/>
      <c r="F61" s="73">
        <v>5</v>
      </c>
      <c r="G61" s="23">
        <f t="shared" si="2"/>
        <v>-5</v>
      </c>
      <c r="H61" s="16"/>
    </row>
    <row r="62" spans="1:8" s="17" customFormat="1" ht="45.75" customHeight="1" hidden="1">
      <c r="A62" s="31" t="s">
        <v>121</v>
      </c>
      <c r="B62" s="32" t="s">
        <v>122</v>
      </c>
      <c r="C62" s="64" t="s">
        <v>121</v>
      </c>
      <c r="D62" s="86" t="s">
        <v>122</v>
      </c>
      <c r="E62" s="81"/>
      <c r="F62" s="73">
        <v>50</v>
      </c>
      <c r="G62" s="23">
        <f t="shared" si="2"/>
        <v>-50</v>
      </c>
      <c r="H62" s="27"/>
    </row>
    <row r="63" spans="1:8" s="17" customFormat="1" ht="45.75" customHeight="1" hidden="1">
      <c r="A63" s="31" t="s">
        <v>123</v>
      </c>
      <c r="B63" s="32" t="s">
        <v>124</v>
      </c>
      <c r="C63" s="62"/>
      <c r="D63" s="86" t="s">
        <v>248</v>
      </c>
      <c r="E63" s="81"/>
      <c r="F63" s="73"/>
      <c r="G63" s="23">
        <f t="shared" si="2"/>
        <v>0</v>
      </c>
      <c r="H63" s="27"/>
    </row>
    <row r="64" spans="1:8" s="17" customFormat="1" ht="45" customHeight="1" hidden="1">
      <c r="A64" s="31" t="s">
        <v>125</v>
      </c>
      <c r="B64" s="22" t="s">
        <v>126</v>
      </c>
      <c r="C64" s="51"/>
      <c r="D64" s="51"/>
      <c r="E64" s="81"/>
      <c r="F64" s="73">
        <f>SUM(F66)</f>
        <v>2</v>
      </c>
      <c r="G64" s="23">
        <f t="shared" si="2"/>
        <v>-2</v>
      </c>
      <c r="H64" s="27"/>
    </row>
    <row r="65" spans="1:8" s="17" customFormat="1" ht="45.75" customHeight="1" hidden="1">
      <c r="A65" s="38" t="s">
        <v>127</v>
      </c>
      <c r="B65" s="35" t="s">
        <v>128</v>
      </c>
      <c r="C65" s="63"/>
      <c r="D65" s="57"/>
      <c r="E65" s="82"/>
      <c r="F65" s="77"/>
      <c r="G65" s="23">
        <f t="shared" si="2"/>
        <v>0</v>
      </c>
      <c r="H65" s="27"/>
    </row>
    <row r="66" spans="1:8" s="17" customFormat="1" ht="45.75" customHeight="1" hidden="1">
      <c r="A66" s="28" t="s">
        <v>129</v>
      </c>
      <c r="B66" s="35" t="s">
        <v>130</v>
      </c>
      <c r="C66" s="63"/>
      <c r="D66" s="57"/>
      <c r="E66" s="82"/>
      <c r="F66" s="77">
        <v>2</v>
      </c>
      <c r="G66" s="23">
        <f t="shared" si="2"/>
        <v>-2</v>
      </c>
      <c r="H66" s="27"/>
    </row>
    <row r="67" spans="1:8" s="17" customFormat="1" ht="45.75" customHeight="1" hidden="1">
      <c r="A67" s="28" t="s">
        <v>131</v>
      </c>
      <c r="B67" s="35" t="s">
        <v>132</v>
      </c>
      <c r="C67" s="63"/>
      <c r="D67" s="57"/>
      <c r="E67" s="81"/>
      <c r="F67" s="73"/>
      <c r="G67" s="23">
        <f t="shared" si="2"/>
        <v>0</v>
      </c>
      <c r="H67" s="16"/>
    </row>
    <row r="68" spans="1:8" s="17" customFormat="1" ht="0.75" customHeight="1" hidden="1">
      <c r="A68" s="28" t="s">
        <v>133</v>
      </c>
      <c r="B68" s="35" t="s">
        <v>134</v>
      </c>
      <c r="C68" s="63"/>
      <c r="D68" s="57"/>
      <c r="E68" s="81"/>
      <c r="F68" s="73"/>
      <c r="G68" s="23">
        <f t="shared" si="2"/>
        <v>0</v>
      </c>
      <c r="H68" s="16"/>
    </row>
    <row r="69" spans="1:8" s="17" customFormat="1" ht="45.75" customHeight="1" hidden="1">
      <c r="A69" s="28" t="s">
        <v>135</v>
      </c>
      <c r="B69" s="35" t="s">
        <v>136</v>
      </c>
      <c r="C69" s="65" t="s">
        <v>135</v>
      </c>
      <c r="D69" s="57" t="s">
        <v>136</v>
      </c>
      <c r="E69" s="81"/>
      <c r="F69" s="73">
        <v>45</v>
      </c>
      <c r="G69" s="23">
        <f t="shared" si="2"/>
        <v>-45</v>
      </c>
      <c r="H69" s="16"/>
    </row>
    <row r="70" spans="1:8" s="17" customFormat="1" ht="45" customHeight="1" hidden="1">
      <c r="A70" s="28" t="s">
        <v>137</v>
      </c>
      <c r="B70" s="35" t="s">
        <v>138</v>
      </c>
      <c r="C70" s="65" t="s">
        <v>137</v>
      </c>
      <c r="D70" s="57" t="s">
        <v>138</v>
      </c>
      <c r="E70" s="81"/>
      <c r="F70" s="73">
        <v>2</v>
      </c>
      <c r="G70" s="23">
        <f t="shared" si="2"/>
        <v>-2</v>
      </c>
      <c r="H70" s="16"/>
    </row>
    <row r="71" spans="1:8" s="17" customFormat="1" ht="45.75" customHeight="1" hidden="1">
      <c r="A71" s="28" t="s">
        <v>139</v>
      </c>
      <c r="B71" s="35" t="s">
        <v>140</v>
      </c>
      <c r="C71" s="65" t="s">
        <v>139</v>
      </c>
      <c r="D71" s="57" t="s">
        <v>140</v>
      </c>
      <c r="E71" s="81"/>
      <c r="F71" s="73">
        <v>52.043</v>
      </c>
      <c r="G71" s="23">
        <f t="shared" si="2"/>
        <v>-52.043</v>
      </c>
      <c r="H71" s="16"/>
    </row>
    <row r="72" spans="1:8" s="17" customFormat="1" ht="45.75" customHeight="1" hidden="1">
      <c r="A72" s="28"/>
      <c r="B72" s="35"/>
      <c r="C72" s="52" t="s">
        <v>3</v>
      </c>
      <c r="D72" s="57" t="s">
        <v>45</v>
      </c>
      <c r="E72" s="81"/>
      <c r="F72" s="73"/>
      <c r="G72" s="23"/>
      <c r="H72" s="16"/>
    </row>
    <row r="73" spans="1:8" s="17" customFormat="1" ht="45" customHeight="1" hidden="1">
      <c r="A73" s="28"/>
      <c r="B73" s="35"/>
      <c r="C73" s="52" t="s">
        <v>4</v>
      </c>
      <c r="D73" s="57" t="s">
        <v>46</v>
      </c>
      <c r="E73" s="81"/>
      <c r="F73" s="73"/>
      <c r="G73" s="23"/>
      <c r="H73" s="16"/>
    </row>
    <row r="74" spans="1:8" s="17" customFormat="1" ht="12" customHeight="1" hidden="1">
      <c r="A74" s="28"/>
      <c r="B74" s="35"/>
      <c r="C74" s="52" t="s">
        <v>271</v>
      </c>
      <c r="D74" s="57" t="s">
        <v>275</v>
      </c>
      <c r="E74" s="81"/>
      <c r="F74" s="73"/>
      <c r="G74" s="23"/>
      <c r="H74" s="16"/>
    </row>
    <row r="75" spans="1:8" s="17" customFormat="1" ht="45.75" customHeight="1" hidden="1">
      <c r="A75" s="28"/>
      <c r="B75" s="35"/>
      <c r="C75" s="52" t="s">
        <v>2</v>
      </c>
      <c r="D75" s="57" t="s">
        <v>274</v>
      </c>
      <c r="E75" s="81"/>
      <c r="F75" s="73"/>
      <c r="G75" s="23"/>
      <c r="H75" s="16"/>
    </row>
    <row r="76" spans="1:8" s="17" customFormat="1" ht="45.75" customHeight="1" hidden="1">
      <c r="A76" s="28"/>
      <c r="B76" s="35"/>
      <c r="C76" s="52" t="s">
        <v>272</v>
      </c>
      <c r="D76" s="57" t="s">
        <v>0</v>
      </c>
      <c r="E76" s="81"/>
      <c r="F76" s="73"/>
      <c r="G76" s="23"/>
      <c r="H76" s="16"/>
    </row>
    <row r="77" spans="1:8" s="17" customFormat="1" ht="45.75" customHeight="1" hidden="1">
      <c r="A77" s="28"/>
      <c r="B77" s="35"/>
      <c r="C77" s="52" t="s">
        <v>273</v>
      </c>
      <c r="D77" s="57" t="s">
        <v>1</v>
      </c>
      <c r="E77" s="81"/>
      <c r="F77" s="73"/>
      <c r="G77" s="23"/>
      <c r="H77" s="16"/>
    </row>
    <row r="78" spans="1:8" s="17" customFormat="1" ht="45.75" customHeight="1" hidden="1">
      <c r="A78" s="28"/>
      <c r="B78" s="35"/>
      <c r="C78" s="64" t="s">
        <v>256</v>
      </c>
      <c r="D78" s="86" t="s">
        <v>47</v>
      </c>
      <c r="E78" s="81"/>
      <c r="F78" s="73"/>
      <c r="G78" s="23"/>
      <c r="H78" s="16"/>
    </row>
    <row r="79" spans="1:8" s="17" customFormat="1" ht="54" customHeight="1" hidden="1">
      <c r="A79" s="28"/>
      <c r="B79" s="35"/>
      <c r="C79" s="56" t="s">
        <v>220</v>
      </c>
      <c r="D79" s="57" t="s">
        <v>48</v>
      </c>
      <c r="E79" s="82"/>
      <c r="F79" s="73"/>
      <c r="G79" s="23"/>
      <c r="H79" s="16"/>
    </row>
    <row r="80" spans="1:8" s="17" customFormat="1" ht="50.25" customHeight="1" hidden="1">
      <c r="A80" s="28"/>
      <c r="B80" s="35"/>
      <c r="C80" s="65" t="s">
        <v>257</v>
      </c>
      <c r="D80" s="57" t="s">
        <v>49</v>
      </c>
      <c r="E80" s="82"/>
      <c r="F80" s="73"/>
      <c r="G80" s="23"/>
      <c r="H80" s="16"/>
    </row>
    <row r="81" spans="1:8" s="17" customFormat="1" ht="42.75" customHeight="1" hidden="1">
      <c r="A81" s="28"/>
      <c r="B81" s="35"/>
      <c r="C81" s="56" t="s">
        <v>96</v>
      </c>
      <c r="D81" s="57" t="s">
        <v>50</v>
      </c>
      <c r="E81" s="82"/>
      <c r="F81" s="73"/>
      <c r="G81" s="23"/>
      <c r="H81" s="16"/>
    </row>
    <row r="82" spans="1:8" s="17" customFormat="1" ht="2.25" customHeight="1" hidden="1">
      <c r="A82" s="28"/>
      <c r="B82" s="35"/>
      <c r="C82" s="65"/>
      <c r="D82" s="57"/>
      <c r="E82" s="81"/>
      <c r="F82" s="73"/>
      <c r="G82" s="23"/>
      <c r="H82" s="16"/>
    </row>
    <row r="83" spans="1:8" s="17" customFormat="1" ht="24" customHeight="1" hidden="1">
      <c r="A83" s="28"/>
      <c r="B83" s="35"/>
      <c r="C83" s="65"/>
      <c r="D83" s="57"/>
      <c r="E83" s="81"/>
      <c r="F83" s="73"/>
      <c r="G83" s="23"/>
      <c r="H83" s="16"/>
    </row>
    <row r="84" spans="1:8" s="17" customFormat="1" ht="42" customHeight="1" hidden="1">
      <c r="A84" s="28"/>
      <c r="B84" s="35"/>
      <c r="C84" s="65"/>
      <c r="D84" s="57"/>
      <c r="E84" s="81"/>
      <c r="F84" s="73"/>
      <c r="G84" s="23"/>
      <c r="H84" s="16"/>
    </row>
    <row r="85" spans="1:8" s="17" customFormat="1" ht="54.75" customHeight="1" hidden="1">
      <c r="A85" s="28"/>
      <c r="B85" s="35"/>
      <c r="C85" s="65"/>
      <c r="D85" s="57"/>
      <c r="E85" s="81"/>
      <c r="F85" s="73"/>
      <c r="G85" s="23"/>
      <c r="H85" s="16"/>
    </row>
    <row r="86" spans="1:8" s="17" customFormat="1" ht="54.75" customHeight="1" hidden="1">
      <c r="A86" s="28"/>
      <c r="B86" s="35"/>
      <c r="C86" s="65"/>
      <c r="D86" s="57"/>
      <c r="E86" s="81"/>
      <c r="F86" s="73"/>
      <c r="G86" s="23"/>
      <c r="H86" s="16"/>
    </row>
    <row r="87" spans="1:8" s="17" customFormat="1" ht="33" customHeight="1" hidden="1">
      <c r="A87" s="28"/>
      <c r="B87" s="35"/>
      <c r="C87" s="65"/>
      <c r="D87" s="57"/>
      <c r="E87" s="81"/>
      <c r="F87" s="73"/>
      <c r="G87" s="23"/>
      <c r="H87" s="16"/>
    </row>
    <row r="88" spans="1:8" s="17" customFormat="1" ht="23.25" customHeight="1" hidden="1">
      <c r="A88" s="28"/>
      <c r="B88" s="35"/>
      <c r="C88" s="65"/>
      <c r="D88" s="57"/>
      <c r="E88" s="81"/>
      <c r="F88" s="73"/>
      <c r="G88" s="23"/>
      <c r="H88" s="16"/>
    </row>
    <row r="89" spans="1:8" s="17" customFormat="1" ht="33" customHeight="1" hidden="1">
      <c r="A89" s="28"/>
      <c r="B89" s="35"/>
      <c r="C89" s="65"/>
      <c r="D89" s="57"/>
      <c r="E89" s="81"/>
      <c r="F89" s="73"/>
      <c r="G89" s="23"/>
      <c r="H89" s="16"/>
    </row>
    <row r="90" spans="1:8" s="17" customFormat="1" ht="0.75" customHeight="1" hidden="1">
      <c r="A90" s="28"/>
      <c r="B90" s="35"/>
      <c r="C90" s="65"/>
      <c r="D90" s="57"/>
      <c r="E90" s="81"/>
      <c r="F90" s="73"/>
      <c r="G90" s="23"/>
      <c r="H90" s="16"/>
    </row>
    <row r="91" spans="1:8" s="17" customFormat="1" ht="33" customHeight="1" hidden="1">
      <c r="A91" s="28"/>
      <c r="B91" s="35"/>
      <c r="C91" s="65"/>
      <c r="D91" s="57"/>
      <c r="E91" s="81"/>
      <c r="F91" s="73"/>
      <c r="G91" s="23"/>
      <c r="H91" s="16"/>
    </row>
    <row r="92" spans="1:8" s="17" customFormat="1" ht="33" customHeight="1" hidden="1">
      <c r="A92" s="28"/>
      <c r="B92" s="35"/>
      <c r="C92" s="65"/>
      <c r="D92" s="57"/>
      <c r="E92" s="81"/>
      <c r="F92" s="73"/>
      <c r="G92" s="23"/>
      <c r="H92" s="16"/>
    </row>
    <row r="93" spans="1:8" s="17" customFormat="1" ht="33" customHeight="1" hidden="1">
      <c r="A93" s="28"/>
      <c r="B93" s="35"/>
      <c r="C93" s="65"/>
      <c r="D93" s="57"/>
      <c r="E93" s="81"/>
      <c r="F93" s="73"/>
      <c r="G93" s="23"/>
      <c r="H93" s="16"/>
    </row>
    <row r="94" spans="1:8" s="17" customFormat="1" ht="18" customHeight="1" hidden="1">
      <c r="A94" s="28"/>
      <c r="B94" s="35"/>
      <c r="C94" s="64" t="s">
        <v>33</v>
      </c>
      <c r="D94" s="86" t="s">
        <v>51</v>
      </c>
      <c r="E94" s="81"/>
      <c r="F94" s="73"/>
      <c r="G94" s="23"/>
      <c r="H94" s="16"/>
    </row>
    <row r="95" spans="1:8" s="17" customFormat="1" ht="56.25" customHeight="1" hidden="1">
      <c r="A95" s="28"/>
      <c r="B95" s="35"/>
      <c r="C95" s="65" t="s">
        <v>308</v>
      </c>
      <c r="D95" s="86" t="s">
        <v>311</v>
      </c>
      <c r="E95" s="81"/>
      <c r="F95" s="73"/>
      <c r="G95" s="23"/>
      <c r="H95" s="16"/>
    </row>
    <row r="96" spans="1:8" s="17" customFormat="1" ht="60" customHeight="1" hidden="1">
      <c r="A96" s="28"/>
      <c r="B96" s="35"/>
      <c r="C96" s="65" t="s">
        <v>309</v>
      </c>
      <c r="D96" s="86" t="s">
        <v>312</v>
      </c>
      <c r="E96" s="81"/>
      <c r="F96" s="73"/>
      <c r="G96" s="23"/>
      <c r="H96" s="16"/>
    </row>
    <row r="97" spans="1:8" s="17" customFormat="1" ht="60" customHeight="1" hidden="1">
      <c r="A97" s="28"/>
      <c r="B97" s="35"/>
      <c r="C97" s="65" t="s">
        <v>310</v>
      </c>
      <c r="D97" s="86" t="s">
        <v>313</v>
      </c>
      <c r="E97" s="81"/>
      <c r="F97" s="73"/>
      <c r="G97" s="23"/>
      <c r="H97" s="16"/>
    </row>
    <row r="98" spans="1:8" s="17" customFormat="1" ht="33" customHeight="1" hidden="1">
      <c r="A98" s="28"/>
      <c r="B98" s="35"/>
      <c r="C98" s="65" t="s">
        <v>34</v>
      </c>
      <c r="D98" s="57" t="s">
        <v>52</v>
      </c>
      <c r="E98" s="81"/>
      <c r="F98" s="73"/>
      <c r="G98" s="23"/>
      <c r="H98" s="16"/>
    </row>
    <row r="99" spans="1:8" s="17" customFormat="1" ht="29.25" customHeight="1" hidden="1">
      <c r="A99" s="28"/>
      <c r="B99" s="35"/>
      <c r="C99" s="65" t="s">
        <v>289</v>
      </c>
      <c r="D99" s="57" t="s">
        <v>288</v>
      </c>
      <c r="E99" s="81"/>
      <c r="F99" s="73"/>
      <c r="G99" s="23"/>
      <c r="H99" s="16"/>
    </row>
    <row r="100" spans="1:8" s="17" customFormat="1" ht="33" customHeight="1" hidden="1">
      <c r="A100" s="28"/>
      <c r="B100" s="35"/>
      <c r="C100" s="65" t="s">
        <v>61</v>
      </c>
      <c r="D100" s="57" t="s">
        <v>290</v>
      </c>
      <c r="E100" s="81"/>
      <c r="F100" s="73"/>
      <c r="G100" s="23"/>
      <c r="H100" s="16"/>
    </row>
    <row r="101" spans="1:8" s="17" customFormat="1" ht="33" customHeight="1" hidden="1">
      <c r="A101" s="28"/>
      <c r="B101" s="35"/>
      <c r="C101" s="65" t="s">
        <v>292</v>
      </c>
      <c r="D101" s="57" t="s">
        <v>291</v>
      </c>
      <c r="E101" s="81"/>
      <c r="F101" s="73"/>
      <c r="G101" s="23"/>
      <c r="H101" s="16"/>
    </row>
    <row r="102" spans="1:8" s="17" customFormat="1" ht="42.75" customHeight="1" hidden="1">
      <c r="A102" s="28"/>
      <c r="B102" s="35"/>
      <c r="C102" s="65" t="s">
        <v>286</v>
      </c>
      <c r="D102" s="57" t="s">
        <v>287</v>
      </c>
      <c r="E102" s="81"/>
      <c r="F102" s="73"/>
      <c r="G102" s="23"/>
      <c r="H102" s="16"/>
    </row>
    <row r="103" spans="1:8" s="17" customFormat="1" ht="33" customHeight="1" hidden="1">
      <c r="A103" s="28"/>
      <c r="B103" s="35"/>
      <c r="C103" s="65" t="s">
        <v>61</v>
      </c>
      <c r="D103" s="57" t="s">
        <v>53</v>
      </c>
      <c r="E103" s="81"/>
      <c r="F103" s="73"/>
      <c r="G103" s="23"/>
      <c r="H103" s="16"/>
    </row>
    <row r="104" spans="1:8" s="17" customFormat="1" ht="15.75" customHeight="1">
      <c r="A104" s="28"/>
      <c r="B104" s="35"/>
      <c r="C104" s="65" t="s">
        <v>319</v>
      </c>
      <c r="D104" s="57" t="s">
        <v>321</v>
      </c>
      <c r="E104" s="82">
        <f>E105</f>
        <v>196670</v>
      </c>
      <c r="F104" s="73"/>
      <c r="G104" s="23"/>
      <c r="H104" s="16"/>
    </row>
    <row r="105" spans="1:8" s="17" customFormat="1" ht="39" customHeight="1">
      <c r="A105" s="28"/>
      <c r="B105" s="35"/>
      <c r="C105" s="65" t="s">
        <v>320</v>
      </c>
      <c r="D105" s="57" t="s">
        <v>322</v>
      </c>
      <c r="E105" s="82">
        <v>196670</v>
      </c>
      <c r="F105" s="73"/>
      <c r="G105" s="23"/>
      <c r="H105" s="16"/>
    </row>
    <row r="106" spans="1:8" s="17" customFormat="1" ht="33" customHeight="1" hidden="1">
      <c r="A106" s="28"/>
      <c r="B106" s="35"/>
      <c r="C106" s="64" t="s">
        <v>33</v>
      </c>
      <c r="D106" s="86" t="s">
        <v>329</v>
      </c>
      <c r="E106" s="81"/>
      <c r="F106" s="73"/>
      <c r="G106" s="23"/>
      <c r="H106" s="16"/>
    </row>
    <row r="107" spans="1:8" s="17" customFormat="1" ht="33" customHeight="1" hidden="1">
      <c r="A107" s="28"/>
      <c r="B107" s="35"/>
      <c r="C107" s="65" t="s">
        <v>308</v>
      </c>
      <c r="D107" s="57" t="s">
        <v>311</v>
      </c>
      <c r="E107" s="82"/>
      <c r="F107" s="73"/>
      <c r="G107" s="23"/>
      <c r="H107" s="16"/>
    </row>
    <row r="108" spans="1:8" s="17" customFormat="1" ht="33" customHeight="1" hidden="1">
      <c r="A108" s="28"/>
      <c r="B108" s="35"/>
      <c r="C108" s="65" t="s">
        <v>324</v>
      </c>
      <c r="D108" s="57" t="s">
        <v>312</v>
      </c>
      <c r="E108" s="82"/>
      <c r="F108" s="73"/>
      <c r="G108" s="23"/>
      <c r="H108" s="16"/>
    </row>
    <row r="109" spans="1:8" s="17" customFormat="1" ht="33" customHeight="1" hidden="1">
      <c r="A109" s="28"/>
      <c r="B109" s="35"/>
      <c r="C109" s="65" t="s">
        <v>325</v>
      </c>
      <c r="D109" s="57" t="s">
        <v>313</v>
      </c>
      <c r="E109" s="82"/>
      <c r="F109" s="73"/>
      <c r="G109" s="23"/>
      <c r="H109" s="16"/>
    </row>
    <row r="110" spans="1:8" s="17" customFormat="1" ht="33" customHeight="1" hidden="1">
      <c r="A110" s="28"/>
      <c r="B110" s="35"/>
      <c r="C110" s="65" t="s">
        <v>326</v>
      </c>
      <c r="D110" s="57" t="s">
        <v>330</v>
      </c>
      <c r="E110" s="82"/>
      <c r="F110" s="73"/>
      <c r="G110" s="23"/>
      <c r="H110" s="16"/>
    </row>
    <row r="111" spans="1:8" s="17" customFormat="1" ht="33" customHeight="1" hidden="1">
      <c r="A111" s="28"/>
      <c r="B111" s="35"/>
      <c r="C111" s="65" t="s">
        <v>327</v>
      </c>
      <c r="D111" s="57" t="s">
        <v>291</v>
      </c>
      <c r="E111" s="82"/>
      <c r="F111" s="73"/>
      <c r="G111" s="23"/>
      <c r="H111" s="16"/>
    </row>
    <row r="112" spans="1:8" s="17" customFormat="1" ht="33" customHeight="1" hidden="1">
      <c r="A112" s="28"/>
      <c r="B112" s="35"/>
      <c r="C112" s="65" t="s">
        <v>328</v>
      </c>
      <c r="D112" s="57" t="s">
        <v>331</v>
      </c>
      <c r="E112" s="82"/>
      <c r="F112" s="73"/>
      <c r="G112" s="23"/>
      <c r="H112" s="16"/>
    </row>
    <row r="113" spans="1:8" s="17" customFormat="1" ht="23.25" customHeight="1">
      <c r="A113" s="21" t="s">
        <v>141</v>
      </c>
      <c r="B113" s="39" t="s">
        <v>142</v>
      </c>
      <c r="C113" s="66" t="s">
        <v>141</v>
      </c>
      <c r="D113" s="67" t="s">
        <v>336</v>
      </c>
      <c r="E113" s="85">
        <f>E114+E229</f>
        <v>5824452.44</v>
      </c>
      <c r="F113" s="76">
        <f>F114+F197</f>
        <v>118288.28143</v>
      </c>
      <c r="G113" s="23">
        <f aca="true" t="shared" si="3" ref="G113:G118">E113-F113</f>
        <v>5706164.15857</v>
      </c>
      <c r="H113" s="16"/>
    </row>
    <row r="114" spans="1:8" s="17" customFormat="1" ht="29.25" customHeight="1">
      <c r="A114" s="40" t="s">
        <v>143</v>
      </c>
      <c r="B114" s="22" t="s">
        <v>144</v>
      </c>
      <c r="C114" s="54" t="s">
        <v>143</v>
      </c>
      <c r="D114" s="51" t="s">
        <v>335</v>
      </c>
      <c r="E114" s="85">
        <f>E116+E138+E145+E226</f>
        <v>5253985.2</v>
      </c>
      <c r="F114" s="76">
        <f>SUM(F118:F145,F187,F195:F195)</f>
        <v>117921</v>
      </c>
      <c r="G114" s="23">
        <f t="shared" si="3"/>
        <v>5136064.2</v>
      </c>
      <c r="H114" s="16"/>
    </row>
    <row r="115" spans="1:8" s="17" customFormat="1" ht="15" customHeight="1">
      <c r="A115" s="40" t="s">
        <v>145</v>
      </c>
      <c r="B115" s="22"/>
      <c r="C115" s="61" t="s">
        <v>145</v>
      </c>
      <c r="D115" s="51"/>
      <c r="E115" s="81"/>
      <c r="F115" s="73"/>
      <c r="G115" s="23">
        <f t="shared" si="3"/>
        <v>0</v>
      </c>
      <c r="H115" s="16"/>
    </row>
    <row r="116" spans="1:8" s="17" customFormat="1" ht="31.5" customHeight="1">
      <c r="A116" s="40" t="s">
        <v>146</v>
      </c>
      <c r="B116" s="25" t="s">
        <v>147</v>
      </c>
      <c r="C116" s="61" t="s">
        <v>148</v>
      </c>
      <c r="D116" s="51" t="s">
        <v>374</v>
      </c>
      <c r="E116" s="81">
        <f>E117+E136</f>
        <v>2296910</v>
      </c>
      <c r="F116" s="73">
        <f>F118</f>
        <v>44429</v>
      </c>
      <c r="G116" s="23">
        <f t="shared" si="3"/>
        <v>2252481</v>
      </c>
      <c r="H116" s="16"/>
    </row>
    <row r="117" spans="1:8" s="17" customFormat="1" ht="41.25" customHeight="1">
      <c r="A117" s="40" t="s">
        <v>149</v>
      </c>
      <c r="B117" s="25" t="s">
        <v>150</v>
      </c>
      <c r="C117" s="54" t="s">
        <v>408</v>
      </c>
      <c r="D117" s="53" t="s">
        <v>392</v>
      </c>
      <c r="E117" s="82">
        <f>E118</f>
        <v>797045</v>
      </c>
      <c r="F117" s="73">
        <f>F118</f>
        <v>44429</v>
      </c>
      <c r="G117" s="23">
        <f t="shared" si="3"/>
        <v>752616</v>
      </c>
      <c r="H117" s="16"/>
    </row>
    <row r="118" spans="1:8" s="17" customFormat="1" ht="37.5" customHeight="1">
      <c r="A118" s="24" t="s">
        <v>151</v>
      </c>
      <c r="B118" s="25" t="s">
        <v>152</v>
      </c>
      <c r="C118" s="54" t="s">
        <v>407</v>
      </c>
      <c r="D118" s="53" t="s">
        <v>391</v>
      </c>
      <c r="E118" s="82">
        <v>797045</v>
      </c>
      <c r="F118" s="73">
        <v>44429</v>
      </c>
      <c r="G118" s="23">
        <f t="shared" si="3"/>
        <v>752616</v>
      </c>
      <c r="H118" s="16"/>
    </row>
    <row r="119" spans="1:8" s="17" customFormat="1" ht="23.25" customHeight="1" hidden="1">
      <c r="A119" s="24"/>
      <c r="B119" s="25"/>
      <c r="C119" s="54" t="s">
        <v>269</v>
      </c>
      <c r="D119" s="53" t="s">
        <v>54</v>
      </c>
      <c r="E119" s="82"/>
      <c r="F119" s="73"/>
      <c r="G119" s="23"/>
      <c r="H119" s="16"/>
    </row>
    <row r="120" spans="1:8" s="17" customFormat="1" ht="23.25" customHeight="1" hidden="1">
      <c r="A120" s="24"/>
      <c r="B120" s="25"/>
      <c r="C120" s="54" t="s">
        <v>268</v>
      </c>
      <c r="D120" s="53" t="s">
        <v>55</v>
      </c>
      <c r="E120" s="82"/>
      <c r="F120" s="73"/>
      <c r="G120" s="23"/>
      <c r="H120" s="16"/>
    </row>
    <row r="121" spans="1:8" s="17" customFormat="1" ht="23.25" customHeight="1" hidden="1">
      <c r="A121" s="24"/>
      <c r="B121" s="25"/>
      <c r="C121" s="58" t="s">
        <v>208</v>
      </c>
      <c r="D121" s="90" t="s">
        <v>293</v>
      </c>
      <c r="E121" s="82"/>
      <c r="F121" s="73"/>
      <c r="G121" s="23"/>
      <c r="H121" s="16"/>
    </row>
    <row r="122" spans="1:8" s="17" customFormat="1" ht="23.25" customHeight="1" hidden="1">
      <c r="A122" s="24"/>
      <c r="B122" s="25"/>
      <c r="C122" s="68" t="s">
        <v>264</v>
      </c>
      <c r="D122" s="90" t="s">
        <v>266</v>
      </c>
      <c r="E122" s="82"/>
      <c r="F122" s="73"/>
      <c r="G122" s="23"/>
      <c r="H122" s="16"/>
    </row>
    <row r="123" spans="1:8" s="17" customFormat="1" ht="23.25" customHeight="1" hidden="1">
      <c r="A123" s="24"/>
      <c r="B123" s="25"/>
      <c r="C123" s="68" t="s">
        <v>265</v>
      </c>
      <c r="D123" s="90" t="s">
        <v>267</v>
      </c>
      <c r="E123" s="82"/>
      <c r="F123" s="73"/>
      <c r="G123" s="23"/>
      <c r="H123" s="16"/>
    </row>
    <row r="124" spans="1:8" s="17" customFormat="1" ht="23.25" customHeight="1" hidden="1">
      <c r="A124" s="24"/>
      <c r="B124" s="25"/>
      <c r="C124" s="59" t="s">
        <v>209</v>
      </c>
      <c r="D124" s="91" t="s">
        <v>294</v>
      </c>
      <c r="E124" s="82"/>
      <c r="F124" s="73"/>
      <c r="G124" s="23"/>
      <c r="H124" s="16"/>
    </row>
    <row r="125" spans="1:8" s="17" customFormat="1" ht="23.25" customHeight="1" hidden="1">
      <c r="A125" s="24"/>
      <c r="B125" s="25"/>
      <c r="C125" s="59" t="s">
        <v>254</v>
      </c>
      <c r="D125" s="91" t="s">
        <v>295</v>
      </c>
      <c r="E125" s="82"/>
      <c r="F125" s="73"/>
      <c r="G125" s="23"/>
      <c r="H125" s="16"/>
    </row>
    <row r="126" spans="1:8" s="17" customFormat="1" ht="23.25" customHeight="1" hidden="1">
      <c r="A126" s="24"/>
      <c r="B126" s="25"/>
      <c r="C126" s="59" t="s">
        <v>208</v>
      </c>
      <c r="D126" s="91" t="s">
        <v>20</v>
      </c>
      <c r="E126" s="82"/>
      <c r="F126" s="73"/>
      <c r="G126" s="23"/>
      <c r="H126" s="16"/>
    </row>
    <row r="127" spans="1:8" s="17" customFormat="1" ht="23.25" customHeight="1" hidden="1">
      <c r="A127" s="24"/>
      <c r="B127" s="25"/>
      <c r="C127" s="59" t="s">
        <v>264</v>
      </c>
      <c r="D127" s="91" t="s">
        <v>266</v>
      </c>
      <c r="E127" s="82"/>
      <c r="F127" s="73"/>
      <c r="G127" s="23"/>
      <c r="H127" s="16"/>
    </row>
    <row r="128" spans="1:8" s="17" customFormat="1" ht="23.25" customHeight="1" hidden="1">
      <c r="A128" s="24"/>
      <c r="B128" s="25"/>
      <c r="C128" s="59" t="s">
        <v>265</v>
      </c>
      <c r="D128" s="91" t="s">
        <v>267</v>
      </c>
      <c r="E128" s="82"/>
      <c r="F128" s="73"/>
      <c r="G128" s="23"/>
      <c r="H128" s="16"/>
    </row>
    <row r="129" spans="1:8" s="17" customFormat="1" ht="23.25" customHeight="1" hidden="1">
      <c r="A129" s="24"/>
      <c r="B129" s="25"/>
      <c r="C129" s="59" t="s">
        <v>209</v>
      </c>
      <c r="D129" s="91" t="s">
        <v>21</v>
      </c>
      <c r="E129" s="82"/>
      <c r="F129" s="73"/>
      <c r="G129" s="23"/>
      <c r="H129" s="16"/>
    </row>
    <row r="130" spans="1:8" s="17" customFormat="1" ht="23.25" customHeight="1" hidden="1">
      <c r="A130" s="24"/>
      <c r="B130" s="25"/>
      <c r="C130" s="59" t="s">
        <v>254</v>
      </c>
      <c r="D130" s="91" t="s">
        <v>22</v>
      </c>
      <c r="E130" s="82"/>
      <c r="F130" s="73"/>
      <c r="G130" s="23"/>
      <c r="H130" s="16"/>
    </row>
    <row r="131" spans="1:8" s="17" customFormat="1" ht="23.25" customHeight="1" hidden="1">
      <c r="A131" s="24"/>
      <c r="B131" s="25"/>
      <c r="C131" s="54" t="s">
        <v>269</v>
      </c>
      <c r="D131" s="91" t="s">
        <v>333</v>
      </c>
      <c r="E131" s="82"/>
      <c r="F131" s="73"/>
      <c r="G131" s="23"/>
      <c r="H131" s="16"/>
    </row>
    <row r="132" spans="1:8" s="17" customFormat="1" ht="23.25" customHeight="1" hidden="1">
      <c r="A132" s="24"/>
      <c r="B132" s="25"/>
      <c r="C132" s="54" t="s">
        <v>332</v>
      </c>
      <c r="D132" s="91" t="s">
        <v>334</v>
      </c>
      <c r="E132" s="82"/>
      <c r="F132" s="73"/>
      <c r="G132" s="23"/>
      <c r="H132" s="16"/>
    </row>
    <row r="133" spans="1:8" s="17" customFormat="1" ht="23.25" customHeight="1" hidden="1">
      <c r="A133" s="24"/>
      <c r="B133" s="25"/>
      <c r="C133" s="58" t="s">
        <v>337</v>
      </c>
      <c r="D133" s="91" t="s">
        <v>339</v>
      </c>
      <c r="E133" s="82"/>
      <c r="F133" s="73"/>
      <c r="G133" s="23"/>
      <c r="H133" s="16"/>
    </row>
    <row r="134" spans="1:8" s="17" customFormat="1" ht="12.75" customHeight="1" hidden="1">
      <c r="A134" s="24"/>
      <c r="B134" s="25"/>
      <c r="C134" s="54" t="s">
        <v>209</v>
      </c>
      <c r="D134" s="91" t="s">
        <v>340</v>
      </c>
      <c r="E134" s="82"/>
      <c r="F134" s="73"/>
      <c r="G134" s="23"/>
      <c r="H134" s="16"/>
    </row>
    <row r="135" spans="1:8" s="17" customFormat="1" ht="12.75" customHeight="1" hidden="1">
      <c r="A135" s="24"/>
      <c r="B135" s="25"/>
      <c r="C135" s="59" t="s">
        <v>338</v>
      </c>
      <c r="D135" s="91" t="s">
        <v>341</v>
      </c>
      <c r="E135" s="82"/>
      <c r="F135" s="73"/>
      <c r="G135" s="23"/>
      <c r="H135" s="16"/>
    </row>
    <row r="136" spans="1:8" s="17" customFormat="1" ht="24" customHeight="1">
      <c r="A136" s="24"/>
      <c r="B136" s="25"/>
      <c r="C136" s="59" t="s">
        <v>387</v>
      </c>
      <c r="D136" s="92" t="s">
        <v>386</v>
      </c>
      <c r="E136" s="82">
        <f>E137</f>
        <v>1499865</v>
      </c>
      <c r="F136" s="73"/>
      <c r="G136" s="23"/>
      <c r="H136" s="16"/>
    </row>
    <row r="137" spans="1:8" s="17" customFormat="1" ht="28.5" customHeight="1">
      <c r="A137" s="24"/>
      <c r="B137" s="25"/>
      <c r="C137" s="59" t="s">
        <v>332</v>
      </c>
      <c r="D137" s="92" t="s">
        <v>385</v>
      </c>
      <c r="E137" s="114">
        <f>1155035+344830</f>
        <v>1499865</v>
      </c>
      <c r="F137" s="73"/>
      <c r="G137" s="23"/>
      <c r="H137" s="16"/>
    </row>
    <row r="138" spans="1:8" s="17" customFormat="1" ht="28.5" customHeight="1">
      <c r="A138" s="24"/>
      <c r="B138" s="25"/>
      <c r="C138" s="58" t="s">
        <v>337</v>
      </c>
      <c r="D138" s="93" t="s">
        <v>388</v>
      </c>
      <c r="E138" s="81">
        <f>E139+E143+E141</f>
        <v>2784154</v>
      </c>
      <c r="F138" s="73"/>
      <c r="G138" s="23"/>
      <c r="H138" s="16"/>
    </row>
    <row r="139" spans="1:8" s="17" customFormat="1" ht="69" customHeight="1">
      <c r="A139" s="24"/>
      <c r="B139" s="25"/>
      <c r="C139" s="59" t="s">
        <v>393</v>
      </c>
      <c r="D139" s="83" t="s">
        <v>394</v>
      </c>
      <c r="E139" s="81">
        <f>E140</f>
        <v>357183</v>
      </c>
      <c r="F139" s="73"/>
      <c r="G139" s="23"/>
      <c r="H139" s="16"/>
    </row>
    <row r="140" spans="1:8" s="17" customFormat="1" ht="66.75" customHeight="1">
      <c r="A140" s="24"/>
      <c r="B140" s="25"/>
      <c r="C140" s="59" t="s">
        <v>395</v>
      </c>
      <c r="D140" s="83" t="s">
        <v>396</v>
      </c>
      <c r="E140" s="114">
        <v>357183</v>
      </c>
      <c r="F140" s="73"/>
      <c r="G140" s="23"/>
      <c r="H140" s="16"/>
    </row>
    <row r="141" spans="1:8" s="17" customFormat="1" ht="30.75" customHeight="1">
      <c r="A141" s="24"/>
      <c r="B141" s="25"/>
      <c r="C141" s="112" t="s">
        <v>405</v>
      </c>
      <c r="D141" s="83" t="s">
        <v>406</v>
      </c>
      <c r="E141" s="110">
        <f>E142</f>
        <v>1861913</v>
      </c>
      <c r="F141" s="73"/>
      <c r="G141" s="23"/>
      <c r="H141" s="16"/>
    </row>
    <row r="142" spans="1:8" s="17" customFormat="1" ht="38.25" customHeight="1">
      <c r="A142" s="24"/>
      <c r="B142" s="25"/>
      <c r="C142" s="111" t="s">
        <v>403</v>
      </c>
      <c r="D142" s="83" t="s">
        <v>404</v>
      </c>
      <c r="E142" s="114">
        <v>1861913</v>
      </c>
      <c r="F142" s="73"/>
      <c r="G142" s="23"/>
      <c r="H142" s="16"/>
    </row>
    <row r="143" spans="1:8" s="17" customFormat="1" ht="15" customHeight="1">
      <c r="A143" s="24"/>
      <c r="B143" s="25"/>
      <c r="C143" s="59" t="s">
        <v>209</v>
      </c>
      <c r="D143" s="92" t="s">
        <v>382</v>
      </c>
      <c r="E143" s="82">
        <f>E144</f>
        <v>565058</v>
      </c>
      <c r="F143" s="73"/>
      <c r="G143" s="23"/>
      <c r="H143" s="16"/>
    </row>
    <row r="144" spans="1:8" s="17" customFormat="1" ht="19.5" customHeight="1">
      <c r="A144" s="24"/>
      <c r="B144" s="25"/>
      <c r="C144" s="59" t="s">
        <v>338</v>
      </c>
      <c r="D144" s="92" t="s">
        <v>381</v>
      </c>
      <c r="E144" s="82">
        <v>565058</v>
      </c>
      <c r="F144" s="73"/>
      <c r="G144" s="23"/>
      <c r="H144" s="16"/>
    </row>
    <row r="145" spans="1:8" s="17" customFormat="1" ht="27" customHeight="1">
      <c r="A145" s="31" t="s">
        <v>153</v>
      </c>
      <c r="B145" s="32" t="s">
        <v>154</v>
      </c>
      <c r="C145" s="64" t="s">
        <v>246</v>
      </c>
      <c r="D145" s="86" t="s">
        <v>375</v>
      </c>
      <c r="E145" s="81">
        <f>E181</f>
        <v>86843</v>
      </c>
      <c r="F145" s="73">
        <f>SUM(F147,F148,F149,F151,F153,F155)</f>
        <v>69943</v>
      </c>
      <c r="G145" s="23">
        <f>E145-F145</f>
        <v>16900</v>
      </c>
      <c r="H145" s="27"/>
    </row>
    <row r="146" spans="1:8" s="17" customFormat="1" ht="28.5" customHeight="1" hidden="1">
      <c r="A146" s="31"/>
      <c r="B146" s="32"/>
      <c r="C146" s="65" t="s">
        <v>155</v>
      </c>
      <c r="D146" s="86" t="s">
        <v>156</v>
      </c>
      <c r="E146" s="81"/>
      <c r="F146" s="73">
        <f>F147</f>
        <v>216</v>
      </c>
      <c r="G146" s="23">
        <f>E146-F146</f>
        <v>-216</v>
      </c>
      <c r="H146" s="27"/>
    </row>
    <row r="147" spans="1:8" s="17" customFormat="1" ht="23.25" customHeight="1" hidden="1">
      <c r="A147" s="24" t="s">
        <v>157</v>
      </c>
      <c r="B147" s="35" t="s">
        <v>158</v>
      </c>
      <c r="C147" s="54" t="s">
        <v>255</v>
      </c>
      <c r="D147" s="57" t="s">
        <v>251</v>
      </c>
      <c r="E147" s="81"/>
      <c r="F147" s="73">
        <v>216</v>
      </c>
      <c r="G147" s="23">
        <f>E147-F147</f>
        <v>-216</v>
      </c>
      <c r="H147" s="27"/>
    </row>
    <row r="148" spans="1:8" s="17" customFormat="1" ht="409.5" customHeight="1" hidden="1">
      <c r="A148" s="28" t="s">
        <v>159</v>
      </c>
      <c r="B148" s="35" t="s">
        <v>160</v>
      </c>
      <c r="C148" s="54"/>
      <c r="D148" s="57" t="s">
        <v>161</v>
      </c>
      <c r="E148" s="81"/>
      <c r="F148" s="73">
        <v>4779</v>
      </c>
      <c r="G148" s="23">
        <f>E148-F148</f>
        <v>-4779</v>
      </c>
      <c r="H148" s="16"/>
    </row>
    <row r="149" spans="1:8" s="17" customFormat="1" ht="14.25" customHeight="1" hidden="1">
      <c r="A149" s="28"/>
      <c r="B149" s="35"/>
      <c r="C149" s="64" t="s">
        <v>162</v>
      </c>
      <c r="D149" s="86" t="s">
        <v>163</v>
      </c>
      <c r="E149" s="81"/>
      <c r="F149" s="73">
        <f>F150</f>
        <v>80</v>
      </c>
      <c r="G149" s="23"/>
      <c r="H149" s="16"/>
    </row>
    <row r="150" spans="1:8" s="17" customFormat="1" ht="409.5" customHeight="1" hidden="1">
      <c r="A150" s="28" t="s">
        <v>164</v>
      </c>
      <c r="B150" s="35" t="s">
        <v>165</v>
      </c>
      <c r="C150" s="65" t="s">
        <v>166</v>
      </c>
      <c r="D150" s="57" t="s">
        <v>167</v>
      </c>
      <c r="E150" s="81"/>
      <c r="F150" s="73">
        <v>80</v>
      </c>
      <c r="G150" s="23">
        <f aca="true" t="shared" si="4" ref="G150:G158">E150-F150</f>
        <v>-80</v>
      </c>
      <c r="H150" s="16"/>
    </row>
    <row r="151" spans="1:8" s="17" customFormat="1" ht="54" customHeight="1" hidden="1">
      <c r="A151" s="31" t="s">
        <v>168</v>
      </c>
      <c r="B151" s="35"/>
      <c r="C151" s="64" t="s">
        <v>168</v>
      </c>
      <c r="D151" s="86" t="s">
        <v>169</v>
      </c>
      <c r="E151" s="81"/>
      <c r="F151" s="73">
        <f>F152</f>
        <v>1501</v>
      </c>
      <c r="G151" s="23">
        <f t="shared" si="4"/>
        <v>-1501</v>
      </c>
      <c r="H151" s="16"/>
    </row>
    <row r="152" spans="1:8" s="17" customFormat="1" ht="409.5" customHeight="1" hidden="1">
      <c r="A152" s="28" t="s">
        <v>170</v>
      </c>
      <c r="B152" s="35" t="s">
        <v>171</v>
      </c>
      <c r="C152" s="65" t="s">
        <v>172</v>
      </c>
      <c r="D152" s="57" t="s">
        <v>173</v>
      </c>
      <c r="E152" s="81"/>
      <c r="F152" s="73">
        <v>1501</v>
      </c>
      <c r="G152" s="23">
        <f t="shared" si="4"/>
        <v>-1501</v>
      </c>
      <c r="H152" s="16"/>
    </row>
    <row r="153" spans="1:8" s="17" customFormat="1" ht="45.75" customHeight="1" hidden="1" thickBot="1">
      <c r="A153" s="28"/>
      <c r="B153" s="35"/>
      <c r="C153" s="64" t="s">
        <v>174</v>
      </c>
      <c r="D153" s="86" t="s">
        <v>175</v>
      </c>
      <c r="E153" s="81"/>
      <c r="F153" s="73"/>
      <c r="G153" s="23">
        <f t="shared" si="4"/>
        <v>0</v>
      </c>
      <c r="H153" s="16"/>
    </row>
    <row r="154" spans="1:8" s="17" customFormat="1" ht="409.5" customHeight="1" hidden="1">
      <c r="A154" s="24" t="s">
        <v>176</v>
      </c>
      <c r="B154" s="25" t="s">
        <v>177</v>
      </c>
      <c r="C154" s="54" t="s">
        <v>178</v>
      </c>
      <c r="D154" s="53" t="s">
        <v>179</v>
      </c>
      <c r="E154" s="81"/>
      <c r="F154" s="73">
        <v>2905</v>
      </c>
      <c r="G154" s="23">
        <f t="shared" si="4"/>
        <v>-2905</v>
      </c>
      <c r="H154" s="16"/>
    </row>
    <row r="155" spans="1:8" s="17" customFormat="1" ht="15" customHeight="1" hidden="1">
      <c r="A155" s="24"/>
      <c r="B155" s="25"/>
      <c r="C155" s="80" t="s">
        <v>180</v>
      </c>
      <c r="D155" s="51" t="s">
        <v>181</v>
      </c>
      <c r="E155" s="81"/>
      <c r="F155" s="73">
        <f>F156</f>
        <v>63367</v>
      </c>
      <c r="G155" s="23">
        <f t="shared" si="4"/>
        <v>-63367</v>
      </c>
      <c r="H155" s="16"/>
    </row>
    <row r="156" spans="1:8" s="17" customFormat="1" ht="409.5" customHeight="1" hidden="1">
      <c r="A156" s="26" t="s">
        <v>182</v>
      </c>
      <c r="B156" s="22" t="s">
        <v>183</v>
      </c>
      <c r="C156" s="69" t="s">
        <v>184</v>
      </c>
      <c r="D156" s="51" t="s">
        <v>183</v>
      </c>
      <c r="E156" s="85"/>
      <c r="F156" s="76">
        <f>SUM(F158:F175)</f>
        <v>63367</v>
      </c>
      <c r="G156" s="23">
        <f t="shared" si="4"/>
        <v>-63367</v>
      </c>
      <c r="H156" s="16"/>
    </row>
    <row r="157" spans="1:8" s="17" customFormat="1" ht="123.75" customHeight="1" hidden="1">
      <c r="A157" s="24" t="s">
        <v>185</v>
      </c>
      <c r="B157" s="25"/>
      <c r="C157" s="54" t="s">
        <v>185</v>
      </c>
      <c r="D157" s="53"/>
      <c r="E157" s="81"/>
      <c r="F157" s="73"/>
      <c r="G157" s="23">
        <f t="shared" si="4"/>
        <v>0</v>
      </c>
      <c r="H157" s="16"/>
    </row>
    <row r="158" spans="1:8" s="17" customFormat="1" ht="409.5" customHeight="1" hidden="1">
      <c r="A158" s="24" t="s">
        <v>186</v>
      </c>
      <c r="B158" s="25" t="s">
        <v>183</v>
      </c>
      <c r="C158" s="54" t="s">
        <v>187</v>
      </c>
      <c r="D158" s="53" t="s">
        <v>183</v>
      </c>
      <c r="E158" s="81"/>
      <c r="F158" s="73">
        <v>40807</v>
      </c>
      <c r="G158" s="23">
        <f t="shared" si="4"/>
        <v>-40807</v>
      </c>
      <c r="H158" s="16"/>
    </row>
    <row r="159" spans="1:8" s="17" customFormat="1" ht="409.5" customHeight="1" hidden="1">
      <c r="A159" s="24" t="s">
        <v>188</v>
      </c>
      <c r="B159" s="25" t="s">
        <v>183</v>
      </c>
      <c r="C159" s="54" t="s">
        <v>189</v>
      </c>
      <c r="D159" s="53" t="s">
        <v>183</v>
      </c>
      <c r="E159" s="81"/>
      <c r="F159" s="73">
        <v>6004</v>
      </c>
      <c r="G159" s="23">
        <f aca="true" t="shared" si="5" ref="G159:G232">E159-F159</f>
        <v>-6004</v>
      </c>
      <c r="H159" s="16"/>
    </row>
    <row r="160" spans="1:8" s="17" customFormat="1" ht="409.5" customHeight="1" hidden="1">
      <c r="A160" s="24" t="s">
        <v>190</v>
      </c>
      <c r="B160" s="25" t="s">
        <v>183</v>
      </c>
      <c r="C160" s="55" t="s">
        <v>356</v>
      </c>
      <c r="D160" s="53" t="s">
        <v>183</v>
      </c>
      <c r="E160" s="81"/>
      <c r="F160" s="73">
        <v>204</v>
      </c>
      <c r="G160" s="23">
        <f t="shared" si="5"/>
        <v>-204</v>
      </c>
      <c r="H160" s="16"/>
    </row>
    <row r="161" spans="1:8" s="17" customFormat="1" ht="409.5" customHeight="1" hidden="1">
      <c r="A161" s="24" t="s">
        <v>191</v>
      </c>
      <c r="B161" s="25" t="s">
        <v>183</v>
      </c>
      <c r="C161" s="54" t="s">
        <v>357</v>
      </c>
      <c r="D161" s="53" t="s">
        <v>183</v>
      </c>
      <c r="E161" s="81"/>
      <c r="F161" s="73">
        <v>34</v>
      </c>
      <c r="G161" s="23">
        <f t="shared" si="5"/>
        <v>-34</v>
      </c>
      <c r="H161" s="24"/>
    </row>
    <row r="162" spans="1:8" s="17" customFormat="1" ht="409.5" customHeight="1" hidden="1">
      <c r="A162" s="24" t="s">
        <v>192</v>
      </c>
      <c r="B162" s="25" t="s">
        <v>183</v>
      </c>
      <c r="C162" s="54" t="s">
        <v>358</v>
      </c>
      <c r="D162" s="53" t="s">
        <v>183</v>
      </c>
      <c r="E162" s="81"/>
      <c r="F162" s="73">
        <v>623</v>
      </c>
      <c r="G162" s="23">
        <f t="shared" si="5"/>
        <v>-623</v>
      </c>
      <c r="H162" s="16"/>
    </row>
    <row r="163" spans="1:8" s="17" customFormat="1" ht="0.75" customHeight="1" hidden="1">
      <c r="A163" s="24" t="s">
        <v>193</v>
      </c>
      <c r="B163" s="25" t="s">
        <v>183</v>
      </c>
      <c r="C163" s="54" t="s">
        <v>359</v>
      </c>
      <c r="D163" s="53" t="s">
        <v>183</v>
      </c>
      <c r="E163" s="81"/>
      <c r="F163" s="73">
        <v>9534</v>
      </c>
      <c r="G163" s="23">
        <f t="shared" si="5"/>
        <v>-9534</v>
      </c>
      <c r="H163" s="16"/>
    </row>
    <row r="164" spans="1:8" s="17" customFormat="1" ht="409.5" customHeight="1" hidden="1">
      <c r="A164" s="24" t="s">
        <v>194</v>
      </c>
      <c r="B164" s="25" t="s">
        <v>183</v>
      </c>
      <c r="C164" s="54" t="s">
        <v>360</v>
      </c>
      <c r="D164" s="53" t="s">
        <v>183</v>
      </c>
      <c r="E164" s="81"/>
      <c r="F164" s="73">
        <v>989</v>
      </c>
      <c r="G164" s="23">
        <f t="shared" si="5"/>
        <v>-989</v>
      </c>
      <c r="H164" s="16"/>
    </row>
    <row r="165" spans="1:8" s="17" customFormat="1" ht="0.75" customHeight="1" hidden="1">
      <c r="A165" s="24" t="s">
        <v>195</v>
      </c>
      <c r="B165" s="25" t="s">
        <v>183</v>
      </c>
      <c r="C165" s="54" t="s">
        <v>361</v>
      </c>
      <c r="D165" s="53" t="s">
        <v>183</v>
      </c>
      <c r="E165" s="81"/>
      <c r="F165" s="73">
        <v>473</v>
      </c>
      <c r="G165" s="23">
        <f t="shared" si="5"/>
        <v>-473</v>
      </c>
      <c r="H165" s="16"/>
    </row>
    <row r="166" spans="1:8" s="17" customFormat="1" ht="409.5" customHeight="1" hidden="1">
      <c r="A166" s="24" t="s">
        <v>196</v>
      </c>
      <c r="B166" s="25" t="s">
        <v>183</v>
      </c>
      <c r="C166" s="54" t="s">
        <v>362</v>
      </c>
      <c r="D166" s="53" t="s">
        <v>183</v>
      </c>
      <c r="E166" s="81"/>
      <c r="F166" s="73">
        <v>174</v>
      </c>
      <c r="G166" s="23">
        <f t="shared" si="5"/>
        <v>-174</v>
      </c>
      <c r="H166" s="16"/>
    </row>
    <row r="167" spans="1:8" s="17" customFormat="1" ht="409.5" customHeight="1" hidden="1">
      <c r="A167" s="41" t="s">
        <v>197</v>
      </c>
      <c r="B167" s="25" t="s">
        <v>183</v>
      </c>
      <c r="C167" s="54"/>
      <c r="D167" s="94"/>
      <c r="E167" s="81"/>
      <c r="F167" s="73"/>
      <c r="G167" s="23">
        <f t="shared" si="5"/>
        <v>0</v>
      </c>
      <c r="H167" s="16"/>
    </row>
    <row r="168" spans="1:8" s="17" customFormat="1" ht="409.5" customHeight="1" hidden="1" thickBot="1">
      <c r="A168" s="41" t="s">
        <v>198</v>
      </c>
      <c r="B168" s="25" t="s">
        <v>183</v>
      </c>
      <c r="C168" s="54"/>
      <c r="D168" s="94"/>
      <c r="E168" s="81"/>
      <c r="F168" s="73"/>
      <c r="G168" s="23">
        <f t="shared" si="5"/>
        <v>0</v>
      </c>
      <c r="H168" s="16"/>
    </row>
    <row r="169" spans="1:8" s="17" customFormat="1" ht="409.5" customHeight="1" hidden="1" thickBot="1">
      <c r="A169" s="41" t="s">
        <v>199</v>
      </c>
      <c r="B169" s="25" t="s">
        <v>183</v>
      </c>
      <c r="C169" s="54"/>
      <c r="D169" s="94"/>
      <c r="E169" s="81"/>
      <c r="F169" s="73"/>
      <c r="G169" s="23">
        <f t="shared" si="5"/>
        <v>0</v>
      </c>
      <c r="H169" s="16"/>
    </row>
    <row r="170" spans="1:8" s="17" customFormat="1" ht="409.5" customHeight="1" hidden="1" thickBot="1">
      <c r="A170" s="24" t="s">
        <v>200</v>
      </c>
      <c r="B170" s="25" t="s">
        <v>183</v>
      </c>
      <c r="C170" s="54" t="s">
        <v>363</v>
      </c>
      <c r="D170" s="53" t="s">
        <v>183</v>
      </c>
      <c r="E170" s="81"/>
      <c r="F170" s="73">
        <v>355</v>
      </c>
      <c r="G170" s="23">
        <f t="shared" si="5"/>
        <v>-355</v>
      </c>
      <c r="H170" s="16"/>
    </row>
    <row r="171" spans="1:8" s="17" customFormat="1" ht="409.5" customHeight="1" hidden="1" thickBot="1">
      <c r="A171" s="24" t="s">
        <v>201</v>
      </c>
      <c r="B171" s="25" t="s">
        <v>183</v>
      </c>
      <c r="C171" s="54" t="s">
        <v>364</v>
      </c>
      <c r="D171" s="53" t="s">
        <v>183</v>
      </c>
      <c r="E171" s="81"/>
      <c r="F171" s="73">
        <v>203</v>
      </c>
      <c r="G171" s="23">
        <f t="shared" si="5"/>
        <v>-203</v>
      </c>
      <c r="H171" s="16"/>
    </row>
    <row r="172" spans="1:8" s="17" customFormat="1" ht="409.5" customHeight="1" hidden="1" thickBot="1">
      <c r="A172" s="24" t="s">
        <v>202</v>
      </c>
      <c r="B172" s="25" t="s">
        <v>183</v>
      </c>
      <c r="C172" s="55" t="s">
        <v>365</v>
      </c>
      <c r="D172" s="53" t="s">
        <v>183</v>
      </c>
      <c r="E172" s="81"/>
      <c r="F172" s="73">
        <v>124</v>
      </c>
      <c r="G172" s="23">
        <f t="shared" si="5"/>
        <v>-124</v>
      </c>
      <c r="H172" s="16"/>
    </row>
    <row r="173" spans="1:8" s="17" customFormat="1" ht="409.5" customHeight="1" hidden="1" thickBot="1">
      <c r="A173" s="24" t="s">
        <v>203</v>
      </c>
      <c r="B173" s="25" t="s">
        <v>183</v>
      </c>
      <c r="C173" s="54" t="s">
        <v>204</v>
      </c>
      <c r="D173" s="53" t="s">
        <v>183</v>
      </c>
      <c r="E173" s="81"/>
      <c r="F173" s="73">
        <v>392</v>
      </c>
      <c r="G173" s="23">
        <f t="shared" si="5"/>
        <v>-392</v>
      </c>
      <c r="H173" s="16"/>
    </row>
    <row r="174" spans="1:8" s="17" customFormat="1" ht="409.5" customHeight="1" hidden="1" thickBot="1">
      <c r="A174" s="26" t="s">
        <v>205</v>
      </c>
      <c r="B174" s="22" t="s">
        <v>183</v>
      </c>
      <c r="C174" s="61" t="s">
        <v>205</v>
      </c>
      <c r="D174" s="51" t="s">
        <v>183</v>
      </c>
      <c r="E174" s="82"/>
      <c r="F174" s="73">
        <v>2804</v>
      </c>
      <c r="G174" s="23">
        <f t="shared" si="5"/>
        <v>-2804</v>
      </c>
      <c r="H174" s="16"/>
    </row>
    <row r="175" spans="1:8" s="17" customFormat="1" ht="409.5" customHeight="1" hidden="1" thickBot="1">
      <c r="A175" s="26" t="s">
        <v>206</v>
      </c>
      <c r="B175" s="22" t="s">
        <v>183</v>
      </c>
      <c r="C175" s="61" t="s">
        <v>206</v>
      </c>
      <c r="D175" s="51" t="s">
        <v>183</v>
      </c>
      <c r="E175" s="81"/>
      <c r="F175" s="73">
        <v>647</v>
      </c>
      <c r="G175" s="23">
        <f t="shared" si="5"/>
        <v>-647</v>
      </c>
      <c r="H175" s="16"/>
    </row>
    <row r="176" spans="1:8" s="17" customFormat="1" ht="15.75" customHeight="1" hidden="1" thickBot="1">
      <c r="A176" s="24"/>
      <c r="B176" s="25"/>
      <c r="C176" s="53"/>
      <c r="D176" s="53"/>
      <c r="E176" s="81"/>
      <c r="F176" s="73"/>
      <c r="G176" s="23">
        <f t="shared" si="5"/>
        <v>0</v>
      </c>
      <c r="H176" s="16"/>
    </row>
    <row r="177" spans="1:8" s="17" customFormat="1" ht="0.75" customHeight="1" hidden="1">
      <c r="A177" s="24"/>
      <c r="B177" s="25"/>
      <c r="C177" s="52" t="s">
        <v>258</v>
      </c>
      <c r="D177" s="53" t="s">
        <v>259</v>
      </c>
      <c r="E177" s="81"/>
      <c r="F177" s="73"/>
      <c r="G177" s="23"/>
      <c r="H177" s="16"/>
    </row>
    <row r="178" spans="1:8" s="17" customFormat="1" ht="36.75" customHeight="1" hidden="1">
      <c r="A178" s="24"/>
      <c r="B178" s="25"/>
      <c r="C178" s="52" t="s">
        <v>260</v>
      </c>
      <c r="D178" s="53" t="s">
        <v>261</v>
      </c>
      <c r="E178" s="81"/>
      <c r="F178" s="73"/>
      <c r="G178" s="23"/>
      <c r="H178" s="16"/>
    </row>
    <row r="179" spans="1:8" s="17" customFormat="1" ht="36.75" customHeight="1" hidden="1">
      <c r="A179" s="24"/>
      <c r="B179" s="25"/>
      <c r="C179" s="52"/>
      <c r="D179" s="53"/>
      <c r="E179" s="81"/>
      <c r="F179" s="73"/>
      <c r="G179" s="23"/>
      <c r="H179" s="16"/>
    </row>
    <row r="180" spans="1:8" s="17" customFormat="1" ht="36.75" customHeight="1" hidden="1">
      <c r="A180" s="24"/>
      <c r="B180" s="25"/>
      <c r="C180" s="52"/>
      <c r="D180" s="53"/>
      <c r="E180" s="81"/>
      <c r="F180" s="73"/>
      <c r="G180" s="23"/>
      <c r="H180" s="16"/>
    </row>
    <row r="181" spans="1:8" s="17" customFormat="1" ht="36.75" customHeight="1">
      <c r="A181" s="24"/>
      <c r="B181" s="25"/>
      <c r="C181" s="52" t="s">
        <v>258</v>
      </c>
      <c r="D181" s="53" t="s">
        <v>376</v>
      </c>
      <c r="E181" s="82">
        <f>E182</f>
        <v>86843</v>
      </c>
      <c r="F181" s="73"/>
      <c r="G181" s="23"/>
      <c r="H181" s="16"/>
    </row>
    <row r="182" spans="1:8" s="17" customFormat="1" ht="39.75" customHeight="1">
      <c r="A182" s="24"/>
      <c r="B182" s="97"/>
      <c r="C182" s="52" t="s">
        <v>260</v>
      </c>
      <c r="D182" s="53" t="s">
        <v>377</v>
      </c>
      <c r="E182" s="82">
        <v>86843</v>
      </c>
      <c r="F182" s="73"/>
      <c r="G182" s="23"/>
      <c r="H182" s="16"/>
    </row>
    <row r="183" spans="1:8" s="17" customFormat="1" ht="42" customHeight="1" hidden="1">
      <c r="A183" s="24"/>
      <c r="B183" s="97"/>
      <c r="C183" s="52"/>
      <c r="D183" s="53"/>
      <c r="E183" s="82"/>
      <c r="F183" s="73"/>
      <c r="G183" s="23"/>
      <c r="H183" s="16"/>
    </row>
    <row r="184" spans="1:8" s="17" customFormat="1" ht="27" customHeight="1" hidden="1">
      <c r="A184" s="24"/>
      <c r="B184" s="97"/>
      <c r="C184" s="52"/>
      <c r="D184" s="53"/>
      <c r="E184" s="82"/>
      <c r="F184" s="73"/>
      <c r="G184" s="23"/>
      <c r="H184" s="16"/>
    </row>
    <row r="185" spans="1:8" s="17" customFormat="1" ht="19.5" customHeight="1" hidden="1">
      <c r="A185" s="24"/>
      <c r="B185" s="97"/>
      <c r="C185" s="52" t="s">
        <v>180</v>
      </c>
      <c r="D185" s="53" t="s">
        <v>56</v>
      </c>
      <c r="E185" s="82">
        <v>1.948</v>
      </c>
      <c r="F185" s="73"/>
      <c r="G185" s="23"/>
      <c r="H185" s="16"/>
    </row>
    <row r="186" spans="1:8" s="17" customFormat="1" ht="21" customHeight="1" hidden="1">
      <c r="A186" s="24"/>
      <c r="B186" s="97"/>
      <c r="C186" s="52" t="s">
        <v>262</v>
      </c>
      <c r="D186" s="53" t="s">
        <v>57</v>
      </c>
      <c r="E186" s="82">
        <v>1.948</v>
      </c>
      <c r="F186" s="73"/>
      <c r="G186" s="23"/>
      <c r="H186" s="16"/>
    </row>
    <row r="187" spans="1:8" s="17" customFormat="1" ht="25.5" customHeight="1" hidden="1">
      <c r="A187" s="26" t="s">
        <v>207</v>
      </c>
      <c r="B187" s="98" t="s">
        <v>154</v>
      </c>
      <c r="C187" s="54"/>
      <c r="D187" s="53"/>
      <c r="E187" s="96"/>
      <c r="F187" s="76">
        <f>F188</f>
        <v>1989</v>
      </c>
      <c r="G187" s="23">
        <f t="shared" si="5"/>
        <v>-1989</v>
      </c>
      <c r="H187" s="16"/>
    </row>
    <row r="188" spans="1:8" s="17" customFormat="1" ht="15" customHeight="1" hidden="1">
      <c r="A188" s="26"/>
      <c r="B188" s="98"/>
      <c r="C188" s="54"/>
      <c r="D188" s="53"/>
      <c r="E188" s="82"/>
      <c r="F188" s="73">
        <f>F189</f>
        <v>1989</v>
      </c>
      <c r="G188" s="23">
        <f t="shared" si="5"/>
        <v>-1989</v>
      </c>
      <c r="H188" s="16"/>
    </row>
    <row r="189" spans="1:8" s="17" customFormat="1" ht="12.75" customHeight="1" hidden="1">
      <c r="A189" s="26"/>
      <c r="B189" s="98"/>
      <c r="C189" s="54"/>
      <c r="D189" s="53"/>
      <c r="E189" s="82"/>
      <c r="F189" s="73">
        <f>SUM(F191:F193)</f>
        <v>1989</v>
      </c>
      <c r="G189" s="23"/>
      <c r="H189" s="16"/>
    </row>
    <row r="190" spans="1:8" s="17" customFormat="1" ht="56.25" customHeight="1" hidden="1">
      <c r="A190" s="24" t="s">
        <v>211</v>
      </c>
      <c r="B190" s="98"/>
      <c r="C190" s="54" t="s">
        <v>211</v>
      </c>
      <c r="D190" s="53"/>
      <c r="E190" s="82"/>
      <c r="F190" s="73"/>
      <c r="G190" s="23"/>
      <c r="H190" s="16"/>
    </row>
    <row r="191" spans="1:8" s="17" customFormat="1" ht="409.5" customHeight="1" hidden="1">
      <c r="A191" s="42" t="s">
        <v>212</v>
      </c>
      <c r="B191" s="98" t="s">
        <v>213</v>
      </c>
      <c r="C191" s="70" t="s">
        <v>400</v>
      </c>
      <c r="D191" s="53" t="s">
        <v>210</v>
      </c>
      <c r="E191" s="82"/>
      <c r="F191" s="73">
        <v>54</v>
      </c>
      <c r="G191" s="23">
        <f t="shared" si="5"/>
        <v>-54</v>
      </c>
      <c r="H191" s="16"/>
    </row>
    <row r="192" spans="1:8" s="17" customFormat="1" ht="18" customHeight="1" hidden="1">
      <c r="A192" s="28" t="s">
        <v>214</v>
      </c>
      <c r="B192" s="97" t="s">
        <v>213</v>
      </c>
      <c r="C192" s="65" t="s">
        <v>253</v>
      </c>
      <c r="D192" s="53" t="s">
        <v>252</v>
      </c>
      <c r="E192" s="82"/>
      <c r="F192" s="73">
        <v>1451</v>
      </c>
      <c r="G192" s="23">
        <f t="shared" si="5"/>
        <v>-1451</v>
      </c>
      <c r="H192" s="16"/>
    </row>
    <row r="193" spans="1:8" s="17" customFormat="1" ht="0.75" customHeight="1" hidden="1">
      <c r="A193" s="28" t="s">
        <v>215</v>
      </c>
      <c r="B193" s="97" t="s">
        <v>213</v>
      </c>
      <c r="C193" s="65" t="s">
        <v>215</v>
      </c>
      <c r="D193" s="53" t="s">
        <v>210</v>
      </c>
      <c r="E193" s="82"/>
      <c r="F193" s="73">
        <v>484</v>
      </c>
      <c r="G193" s="23">
        <f t="shared" si="5"/>
        <v>-484</v>
      </c>
      <c r="H193" s="16"/>
    </row>
    <row r="194" spans="1:8" s="17" customFormat="1" ht="14.25" customHeight="1" hidden="1">
      <c r="A194" s="28"/>
      <c r="B194" s="99"/>
      <c r="C194" s="65"/>
      <c r="D194" s="53"/>
      <c r="E194" s="82"/>
      <c r="F194" s="73"/>
      <c r="G194" s="23">
        <f t="shared" si="5"/>
        <v>0</v>
      </c>
      <c r="H194" s="16"/>
    </row>
    <row r="195" spans="1:8" s="17" customFormat="1" ht="409.5" customHeight="1" hidden="1">
      <c r="A195" s="28" t="s">
        <v>216</v>
      </c>
      <c r="B195" s="100" t="s">
        <v>217</v>
      </c>
      <c r="C195" s="63"/>
      <c r="D195" s="57"/>
      <c r="E195" s="82"/>
      <c r="F195" s="73">
        <v>1560</v>
      </c>
      <c r="G195" s="23">
        <f t="shared" si="5"/>
        <v>-1560</v>
      </c>
      <c r="H195" s="16"/>
    </row>
    <row r="196" spans="1:8" s="17" customFormat="1" ht="15" customHeight="1" hidden="1">
      <c r="A196" s="28"/>
      <c r="B196" s="100"/>
      <c r="C196" s="63"/>
      <c r="D196" s="57"/>
      <c r="E196" s="82"/>
      <c r="F196" s="73"/>
      <c r="G196" s="23">
        <f t="shared" si="5"/>
        <v>0</v>
      </c>
      <c r="H196" s="16"/>
    </row>
    <row r="197" spans="1:8" s="17" customFormat="1" ht="315.75" customHeight="1" hidden="1">
      <c r="A197" s="31" t="s">
        <v>218</v>
      </c>
      <c r="B197" s="101" t="s">
        <v>219</v>
      </c>
      <c r="C197" s="65" t="s">
        <v>218</v>
      </c>
      <c r="D197" s="57" t="s">
        <v>219</v>
      </c>
      <c r="E197" s="82"/>
      <c r="F197" s="73">
        <f>F198</f>
        <v>367.28143</v>
      </c>
      <c r="G197" s="23">
        <f t="shared" si="5"/>
        <v>-367.28143</v>
      </c>
      <c r="H197" s="27"/>
    </row>
    <row r="198" spans="1:8" s="17" customFormat="1" ht="409.5" customHeight="1" hidden="1" thickBot="1">
      <c r="A198" s="28" t="s">
        <v>221</v>
      </c>
      <c r="B198" s="100" t="s">
        <v>222</v>
      </c>
      <c r="C198" s="65" t="s">
        <v>221</v>
      </c>
      <c r="D198" s="57" t="s">
        <v>222</v>
      </c>
      <c r="E198" s="82"/>
      <c r="F198" s="77">
        <v>367.28143</v>
      </c>
      <c r="G198" s="23">
        <f t="shared" si="5"/>
        <v>-367.28143</v>
      </c>
      <c r="H198" s="16"/>
    </row>
    <row r="199" spans="1:8" s="17" customFormat="1" ht="409.5" customHeight="1" hidden="1">
      <c r="A199" s="31" t="s">
        <v>223</v>
      </c>
      <c r="B199" s="101" t="s">
        <v>224</v>
      </c>
      <c r="C199" s="65" t="s">
        <v>223</v>
      </c>
      <c r="D199" s="57" t="s">
        <v>224</v>
      </c>
      <c r="E199" s="82"/>
      <c r="F199" s="73">
        <f>F200+F203</f>
        <v>0</v>
      </c>
      <c r="G199" s="23">
        <f t="shared" si="5"/>
        <v>0</v>
      </c>
      <c r="H199" s="16"/>
    </row>
    <row r="200" spans="1:8" s="17" customFormat="1" ht="315" customHeight="1" hidden="1">
      <c r="A200" s="28" t="s">
        <v>225</v>
      </c>
      <c r="B200" s="100" t="s">
        <v>226</v>
      </c>
      <c r="C200" s="65" t="s">
        <v>225</v>
      </c>
      <c r="D200" s="57" t="s">
        <v>226</v>
      </c>
      <c r="E200" s="82"/>
      <c r="F200" s="73"/>
      <c r="G200" s="23">
        <f t="shared" si="5"/>
        <v>0</v>
      </c>
      <c r="H200" s="16"/>
    </row>
    <row r="201" spans="1:8" s="17" customFormat="1" ht="225" customHeight="1" hidden="1">
      <c r="A201" s="28" t="s">
        <v>227</v>
      </c>
      <c r="B201" s="102" t="s">
        <v>228</v>
      </c>
      <c r="C201" s="65" t="s">
        <v>227</v>
      </c>
      <c r="D201" s="87" t="s">
        <v>228</v>
      </c>
      <c r="E201" s="82"/>
      <c r="F201" s="73"/>
      <c r="G201" s="23"/>
      <c r="H201" s="16"/>
    </row>
    <row r="202" spans="1:8" s="17" customFormat="1" ht="409.5" customHeight="1" hidden="1">
      <c r="A202" s="28" t="s">
        <v>229</v>
      </c>
      <c r="B202" s="100" t="s">
        <v>230</v>
      </c>
      <c r="C202" s="65" t="s">
        <v>229</v>
      </c>
      <c r="D202" s="57" t="s">
        <v>230</v>
      </c>
      <c r="E202" s="82"/>
      <c r="F202" s="73"/>
      <c r="G202" s="23">
        <f t="shared" si="5"/>
        <v>0</v>
      </c>
      <c r="H202" s="16"/>
    </row>
    <row r="203" spans="1:8" s="17" customFormat="1" ht="409.5" customHeight="1" hidden="1">
      <c r="A203" s="28" t="s">
        <v>231</v>
      </c>
      <c r="B203" s="100" t="s">
        <v>232</v>
      </c>
      <c r="C203" s="65" t="s">
        <v>231</v>
      </c>
      <c r="D203" s="57" t="s">
        <v>232</v>
      </c>
      <c r="E203" s="82"/>
      <c r="F203" s="73"/>
      <c r="G203" s="23">
        <f t="shared" si="5"/>
        <v>0</v>
      </c>
      <c r="H203" s="16"/>
    </row>
    <row r="204" spans="1:8" s="17" customFormat="1" ht="28.5" customHeight="1" hidden="1">
      <c r="A204" s="38" t="s">
        <v>233</v>
      </c>
      <c r="B204" s="100" t="s">
        <v>234</v>
      </c>
      <c r="C204" s="71" t="s">
        <v>233</v>
      </c>
      <c r="D204" s="57" t="s">
        <v>234</v>
      </c>
      <c r="E204" s="82"/>
      <c r="F204" s="73"/>
      <c r="G204" s="23">
        <f t="shared" si="5"/>
        <v>0</v>
      </c>
      <c r="H204" s="16"/>
    </row>
    <row r="205" spans="1:8" s="17" customFormat="1" ht="409.5" customHeight="1" hidden="1">
      <c r="A205" s="28" t="s">
        <v>235</v>
      </c>
      <c r="B205" s="100" t="s">
        <v>236</v>
      </c>
      <c r="C205" s="65" t="s">
        <v>235</v>
      </c>
      <c r="D205" s="57" t="s">
        <v>236</v>
      </c>
      <c r="E205" s="82"/>
      <c r="F205" s="73"/>
      <c r="G205" s="23">
        <f t="shared" si="5"/>
        <v>0</v>
      </c>
      <c r="H205" s="16"/>
    </row>
    <row r="206" spans="1:8" s="17" customFormat="1" ht="15" customHeight="1" hidden="1">
      <c r="A206" s="38" t="s">
        <v>237</v>
      </c>
      <c r="B206" s="100" t="s">
        <v>238</v>
      </c>
      <c r="C206" s="71" t="s">
        <v>237</v>
      </c>
      <c r="D206" s="57" t="s">
        <v>238</v>
      </c>
      <c r="E206" s="82"/>
      <c r="F206" s="73"/>
      <c r="G206" s="23">
        <f t="shared" si="5"/>
        <v>0</v>
      </c>
      <c r="H206" s="16"/>
    </row>
    <row r="207" spans="1:8" s="17" customFormat="1" ht="409.5" customHeight="1" hidden="1">
      <c r="A207" s="28" t="s">
        <v>239</v>
      </c>
      <c r="B207" s="100" t="s">
        <v>240</v>
      </c>
      <c r="C207" s="65" t="s">
        <v>239</v>
      </c>
      <c r="D207" s="57" t="s">
        <v>240</v>
      </c>
      <c r="E207" s="82"/>
      <c r="F207" s="73"/>
      <c r="G207" s="23">
        <f t="shared" si="5"/>
        <v>0</v>
      </c>
      <c r="H207" s="16"/>
    </row>
    <row r="208" spans="1:8" s="17" customFormat="1" ht="15" customHeight="1" hidden="1">
      <c r="A208" s="28"/>
      <c r="B208" s="100"/>
      <c r="C208" s="65" t="s">
        <v>237</v>
      </c>
      <c r="D208" s="57" t="s">
        <v>241</v>
      </c>
      <c r="E208" s="82">
        <v>1050</v>
      </c>
      <c r="F208" s="73"/>
      <c r="G208" s="23"/>
      <c r="H208" s="16"/>
    </row>
    <row r="209" spans="1:8" s="17" customFormat="1" ht="28.5" customHeight="1" hidden="1">
      <c r="A209" s="28"/>
      <c r="B209" s="100"/>
      <c r="C209" s="65" t="s">
        <v>242</v>
      </c>
      <c r="D209" s="57" t="s">
        <v>243</v>
      </c>
      <c r="E209" s="82">
        <v>1050</v>
      </c>
      <c r="F209" s="73"/>
      <c r="G209" s="23"/>
      <c r="H209" s="16"/>
    </row>
    <row r="210" spans="1:8" s="17" customFormat="1" ht="15" customHeight="1" hidden="1">
      <c r="A210" s="28"/>
      <c r="B210" s="100"/>
      <c r="C210" s="65" t="s">
        <v>237</v>
      </c>
      <c r="D210" s="57" t="s">
        <v>58</v>
      </c>
      <c r="E210" s="82">
        <v>180</v>
      </c>
      <c r="F210" s="73"/>
      <c r="G210" s="23"/>
      <c r="H210" s="16"/>
    </row>
    <row r="211" spans="1:8" s="17" customFormat="1" ht="30" customHeight="1" hidden="1">
      <c r="A211" s="28"/>
      <c r="B211" s="100"/>
      <c r="C211" s="65" t="s">
        <v>242</v>
      </c>
      <c r="D211" s="57" t="s">
        <v>59</v>
      </c>
      <c r="E211" s="82">
        <v>180</v>
      </c>
      <c r="F211" s="73"/>
      <c r="G211" s="23"/>
      <c r="H211" s="16"/>
    </row>
    <row r="212" spans="1:8" s="17" customFormat="1" ht="15" customHeight="1" hidden="1">
      <c r="A212" s="28"/>
      <c r="B212" s="100"/>
      <c r="C212" s="65" t="s">
        <v>301</v>
      </c>
      <c r="D212" s="57" t="s">
        <v>302</v>
      </c>
      <c r="E212" s="82">
        <v>50</v>
      </c>
      <c r="F212" s="73"/>
      <c r="G212" s="23"/>
      <c r="H212" s="16"/>
    </row>
    <row r="213" spans="1:8" s="17" customFormat="1" ht="39" customHeight="1" hidden="1">
      <c r="A213" s="28"/>
      <c r="B213" s="100"/>
      <c r="C213" s="65" t="s">
        <v>304</v>
      </c>
      <c r="D213" s="57" t="s">
        <v>303</v>
      </c>
      <c r="E213" s="82">
        <v>50</v>
      </c>
      <c r="F213" s="73"/>
      <c r="G213" s="23"/>
      <c r="H213" s="16"/>
    </row>
    <row r="214" spans="1:8" s="17" customFormat="1" ht="32.25" customHeight="1" hidden="1">
      <c r="A214" s="28"/>
      <c r="B214" s="100"/>
      <c r="C214" s="65" t="s">
        <v>299</v>
      </c>
      <c r="D214" s="57" t="s">
        <v>300</v>
      </c>
      <c r="E214" s="82">
        <v>50</v>
      </c>
      <c r="F214" s="73"/>
      <c r="G214" s="23"/>
      <c r="H214" s="16"/>
    </row>
    <row r="215" spans="1:8" s="17" customFormat="1" ht="15.75" customHeight="1" hidden="1" thickBot="1">
      <c r="A215" s="28"/>
      <c r="B215" s="100"/>
      <c r="C215" s="65" t="s">
        <v>237</v>
      </c>
      <c r="D215" s="57" t="s">
        <v>296</v>
      </c>
      <c r="E215" s="82">
        <v>15</v>
      </c>
      <c r="F215" s="73"/>
      <c r="G215" s="23"/>
      <c r="H215" s="16"/>
    </row>
    <row r="216" spans="1:8" s="17" customFormat="1" ht="30.75" customHeight="1" hidden="1" thickBot="1">
      <c r="A216" s="28"/>
      <c r="B216" s="100"/>
      <c r="C216" s="65" t="s">
        <v>242</v>
      </c>
      <c r="D216" s="57" t="s">
        <v>297</v>
      </c>
      <c r="E216" s="82">
        <v>15</v>
      </c>
      <c r="F216" s="73"/>
      <c r="G216" s="23"/>
      <c r="H216" s="16"/>
    </row>
    <row r="217" spans="1:8" s="17" customFormat="1" ht="30.75" customHeight="1" hidden="1" thickBot="1">
      <c r="A217" s="28"/>
      <c r="B217" s="100"/>
      <c r="C217" s="65" t="s">
        <v>242</v>
      </c>
      <c r="D217" s="57" t="s">
        <v>298</v>
      </c>
      <c r="E217" s="82">
        <v>15</v>
      </c>
      <c r="F217" s="73"/>
      <c r="G217" s="23"/>
      <c r="H217" s="16"/>
    </row>
    <row r="218" spans="1:8" s="17" customFormat="1" ht="15.75" customHeight="1" hidden="1" thickBot="1">
      <c r="A218" s="28"/>
      <c r="B218" s="100"/>
      <c r="C218" s="52" t="s">
        <v>301</v>
      </c>
      <c r="D218" s="57" t="s">
        <v>302</v>
      </c>
      <c r="E218" s="82"/>
      <c r="F218" s="73"/>
      <c r="G218" s="23"/>
      <c r="H218" s="16"/>
    </row>
    <row r="219" spans="1:8" s="17" customFormat="1" ht="75.75" customHeight="1" hidden="1" thickBot="1">
      <c r="A219" s="28"/>
      <c r="B219" s="100"/>
      <c r="C219" s="52" t="s">
        <v>342</v>
      </c>
      <c r="D219" s="57" t="s">
        <v>344</v>
      </c>
      <c r="E219" s="82"/>
      <c r="F219" s="73"/>
      <c r="G219" s="23"/>
      <c r="H219" s="16"/>
    </row>
    <row r="220" spans="1:8" s="17" customFormat="1" ht="87" customHeight="1" hidden="1" thickBot="1">
      <c r="A220" s="28"/>
      <c r="B220" s="100"/>
      <c r="C220" s="52" t="s">
        <v>343</v>
      </c>
      <c r="D220" s="57" t="s">
        <v>345</v>
      </c>
      <c r="E220" s="82"/>
      <c r="F220" s="73"/>
      <c r="G220" s="23"/>
      <c r="H220" s="16"/>
    </row>
    <row r="221" spans="1:8" s="17" customFormat="1" ht="30.75" customHeight="1" hidden="1" thickBot="1">
      <c r="A221" s="28"/>
      <c r="B221" s="100"/>
      <c r="C221" s="52" t="s">
        <v>346</v>
      </c>
      <c r="D221" s="57" t="s">
        <v>348</v>
      </c>
      <c r="E221" s="82"/>
      <c r="F221" s="73"/>
      <c r="G221" s="23"/>
      <c r="H221" s="16"/>
    </row>
    <row r="222" spans="1:8" s="17" customFormat="1" ht="30.75" customHeight="1" hidden="1" thickBot="1">
      <c r="A222" s="28"/>
      <c r="B222" s="100"/>
      <c r="C222" s="52" t="s">
        <v>347</v>
      </c>
      <c r="D222" s="57" t="s">
        <v>349</v>
      </c>
      <c r="E222" s="82"/>
      <c r="F222" s="73"/>
      <c r="G222" s="23"/>
      <c r="H222" s="16"/>
    </row>
    <row r="223" spans="1:8" s="17" customFormat="1" ht="15.75" customHeight="1" hidden="1" thickBot="1">
      <c r="A223" s="28"/>
      <c r="B223" s="100"/>
      <c r="C223" s="65" t="s">
        <v>237</v>
      </c>
      <c r="D223" s="57" t="s">
        <v>296</v>
      </c>
      <c r="E223" s="82"/>
      <c r="F223" s="73"/>
      <c r="G223" s="23"/>
      <c r="H223" s="16"/>
    </row>
    <row r="224" spans="1:8" s="17" customFormat="1" ht="28.5" customHeight="1" hidden="1">
      <c r="A224" s="28"/>
      <c r="B224" s="100"/>
      <c r="C224" s="65" t="s">
        <v>323</v>
      </c>
      <c r="D224" s="57" t="s">
        <v>297</v>
      </c>
      <c r="E224" s="82"/>
      <c r="F224" s="73"/>
      <c r="G224" s="23"/>
      <c r="H224" s="16"/>
    </row>
    <row r="225" spans="1:8" s="17" customFormat="1" ht="30" customHeight="1" hidden="1">
      <c r="A225" s="28"/>
      <c r="B225" s="100"/>
      <c r="C225" s="65" t="s">
        <v>323</v>
      </c>
      <c r="D225" s="57" t="s">
        <v>298</v>
      </c>
      <c r="E225" s="82"/>
      <c r="F225" s="73"/>
      <c r="G225" s="23"/>
      <c r="H225" s="16"/>
    </row>
    <row r="226" spans="1:8" s="17" customFormat="1" ht="24" customHeight="1">
      <c r="A226" s="28"/>
      <c r="B226" s="100"/>
      <c r="C226" s="103" t="s">
        <v>301</v>
      </c>
      <c r="D226" s="88" t="s">
        <v>397</v>
      </c>
      <c r="E226" s="110">
        <f>E227</f>
        <v>86078.2</v>
      </c>
      <c r="F226" s="73"/>
      <c r="G226" s="23"/>
      <c r="H226" s="16"/>
    </row>
    <row r="227" spans="1:8" s="17" customFormat="1" ht="37.5" customHeight="1">
      <c r="A227" s="28"/>
      <c r="B227" s="100"/>
      <c r="C227" s="95" t="s">
        <v>342</v>
      </c>
      <c r="D227" s="89" t="s">
        <v>398</v>
      </c>
      <c r="E227" s="82">
        <f>E228</f>
        <v>86078.2</v>
      </c>
      <c r="F227" s="73"/>
      <c r="G227" s="23"/>
      <c r="H227" s="16"/>
    </row>
    <row r="228" spans="1:8" s="17" customFormat="1" ht="64.5" customHeight="1">
      <c r="A228" s="28"/>
      <c r="B228" s="100"/>
      <c r="C228" s="95" t="s">
        <v>343</v>
      </c>
      <c r="D228" s="89" t="s">
        <v>399</v>
      </c>
      <c r="E228" s="114">
        <f>35074.2+51004</f>
        <v>86078.2</v>
      </c>
      <c r="F228" s="73"/>
      <c r="G228" s="23"/>
      <c r="H228" s="16"/>
    </row>
    <row r="229" spans="1:8" s="17" customFormat="1" ht="27" customHeight="1">
      <c r="A229" s="28"/>
      <c r="B229" s="35"/>
      <c r="C229" s="106" t="s">
        <v>218</v>
      </c>
      <c r="D229" s="107" t="s">
        <v>296</v>
      </c>
      <c r="E229" s="109">
        <f>E230</f>
        <v>570467.24</v>
      </c>
      <c r="F229" s="73"/>
      <c r="G229" s="23"/>
      <c r="H229" s="16"/>
    </row>
    <row r="230" spans="1:8" s="17" customFormat="1" ht="29.25" customHeight="1">
      <c r="A230" s="28"/>
      <c r="B230" s="35"/>
      <c r="C230" s="105" t="s">
        <v>323</v>
      </c>
      <c r="D230" s="108" t="s">
        <v>401</v>
      </c>
      <c r="E230" s="104">
        <f>E231</f>
        <v>570467.24</v>
      </c>
      <c r="F230" s="73"/>
      <c r="G230" s="23"/>
      <c r="H230" s="16"/>
    </row>
    <row r="231" spans="1:8" s="17" customFormat="1" ht="29.25" customHeight="1">
      <c r="A231" s="28"/>
      <c r="B231" s="35"/>
      <c r="C231" s="105" t="s">
        <v>323</v>
      </c>
      <c r="D231" s="108" t="s">
        <v>402</v>
      </c>
      <c r="E231" s="115">
        <f>11174.17+531975+27318.07</f>
        <v>570467.24</v>
      </c>
      <c r="F231" s="73"/>
      <c r="G231" s="23"/>
      <c r="H231" s="16"/>
    </row>
    <row r="232" spans="1:8" s="17" customFormat="1" ht="21.75" customHeight="1">
      <c r="A232" s="40" t="s">
        <v>244</v>
      </c>
      <c r="B232" s="43" t="s">
        <v>245</v>
      </c>
      <c r="C232" s="61" t="s">
        <v>244</v>
      </c>
      <c r="D232" s="51" t="s">
        <v>60</v>
      </c>
      <c r="E232" s="119">
        <f>E15+E113</f>
        <v>6668209.44</v>
      </c>
      <c r="F232" s="78">
        <f>F15+F113</f>
        <v>119811.32443000001</v>
      </c>
      <c r="G232" s="23">
        <f t="shared" si="5"/>
        <v>6548398.11557</v>
      </c>
      <c r="H232" s="16"/>
    </row>
    <row r="233" ht="12.75">
      <c r="E233" s="47"/>
    </row>
    <row r="234" ht="12.75">
      <c r="E234" s="47"/>
    </row>
  </sheetData>
  <sheetProtection/>
  <mergeCells count="5">
    <mergeCell ref="B12:E12"/>
    <mergeCell ref="D6:E6"/>
    <mergeCell ref="D10:E11"/>
    <mergeCell ref="M12:P12"/>
    <mergeCell ref="D9:E9"/>
  </mergeCells>
  <conditionalFormatting sqref="G15:G232">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2020-11-17T08:58:44Z</cp:lastPrinted>
  <dcterms:created xsi:type="dcterms:W3CDTF">1996-10-08T23:32:33Z</dcterms:created>
  <dcterms:modified xsi:type="dcterms:W3CDTF">2020-11-17T08:58:48Z</dcterms:modified>
  <cp:category/>
  <cp:version/>
  <cp:contentType/>
  <cp:contentStatus/>
</cp:coreProperties>
</file>