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80" windowWidth="9720" windowHeight="7260" activeTab="0"/>
  </bookViews>
  <sheets>
    <sheet name="Лист3" sheetId="1" r:id="rId1"/>
  </sheets>
  <definedNames/>
  <calcPr fullCalcOnLoad="1"/>
</workbook>
</file>

<file path=xl/comments1.xml><?xml version="1.0" encoding="utf-8"?>
<comments xmlns="http://schemas.openxmlformats.org/spreadsheetml/2006/main">
  <authors>
    <author>User</author>
  </authors>
  <commentList>
    <comment ref="C21" authorId="0">
      <text>
        <r>
          <rPr>
            <b/>
            <sz val="8"/>
            <rFont val="Tahoma"/>
            <family val="0"/>
          </rPr>
          <t>User:</t>
        </r>
        <r>
          <rPr>
            <sz val="8"/>
            <rFont val="Tahoma"/>
            <family val="0"/>
          </rPr>
          <t xml:space="preserve">
</t>
        </r>
      </text>
    </comment>
  </commentList>
</comments>
</file>

<file path=xl/sharedStrings.xml><?xml version="1.0" encoding="utf-8"?>
<sst xmlns="http://schemas.openxmlformats.org/spreadsheetml/2006/main" count="567" uniqueCount="417">
  <si>
    <t>000 1 09 04050 00 0000 110</t>
  </si>
  <si>
    <t>000 1 09 04050 10 0000 110</t>
  </si>
  <si>
    <t>Налоги на имущество</t>
  </si>
  <si>
    <t>земельный налог взимаемый по ставкам,установленым в соответствии с подпунктом 2 пункта 1 статьи 394 Налогового кодекса Российской Федерации</t>
  </si>
  <si>
    <t>земельный налог взимаемый по ставкам,установленым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</si>
  <si>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Наименование доходов</t>
  </si>
  <si>
    <t>Код бюджетной классификации Российской Федерации</t>
  </si>
  <si>
    <t>Сумма</t>
  </si>
  <si>
    <t>Бюджет 2007 уточнение 30.10.07</t>
  </si>
  <si>
    <t>Бюджет 2008-Бюджет 2007</t>
  </si>
  <si>
    <t>ДОХОДЫ</t>
  </si>
  <si>
    <t xml:space="preserve">000  1  00  00000  00  0000  000 </t>
  </si>
  <si>
    <t>НАЛОГОВЫЕ И НЕНАЛОГОВЫЕ ДОХОДЫ</t>
  </si>
  <si>
    <t>НАЛОГИ НА ПРИБЫЛЬ, ДОХОДЫ</t>
  </si>
  <si>
    <t>000  1  01  00000  00  0000  000</t>
  </si>
  <si>
    <t>Налог на доходы физических лиц</t>
  </si>
  <si>
    <t>000  1  01  02000  01  0000  110</t>
  </si>
  <si>
    <t>Налог на доходы физических лиц с доходов, полученных в виде дивидендов от долевого участия в деятельности организаций</t>
  </si>
  <si>
    <t>000  1  01  02010  01  0000 110</t>
  </si>
  <si>
    <t xml:space="preserve"> 000 1 01 02010 01 0000 110</t>
  </si>
  <si>
    <t>000 2 02 02000 00 0000 151</t>
  </si>
  <si>
    <t>000 2 02 02999 00 0000 151</t>
  </si>
  <si>
    <t>000 2 02 02999 10 0000 151</t>
  </si>
  <si>
    <t>Налог на доходы физических лиц с доходов, облагаемых по налоговой ставке, установленной пунктом 1 статьи 224 Налогового кодекса Российской Федерации, и полученных физическими лицами, зарегистрированными в качестве индивидуальных предпринимателей, частных нотариусов и других лиц, занимающихся частной практикой</t>
  </si>
  <si>
    <t>000  1  01  02022  01  0000  110</t>
  </si>
  <si>
    <t>Налог на доходы физических лиц с доходов, полученных в виде выигрышей и призов в проводимых конкурсах, играх и других мероприятиях в целях рекламы товаров, работ и услуг, страховых выплат по договорам добровольного страхования жизни, заключенным на срок менее 5 лет, в части превышения сумм страховых взносов, увеличенных на сумму, рассчитанную исходя из действующей ставки рефинансирования, процентных доходов по вкладам в банках (за исключением срочных пенсионных вкладов, внесенных на срок не менее 6 месяцев), в виде материальной выгоды от экономии на процентах при получении заемных (кредитных) средств (за исключением материальной выгоды, полученной от экономии на процентах за пользование целевыми займами (кредитами) на новое строительство или приобретение жилья)</t>
  </si>
  <si>
    <t>000  1  01  02040  01  0000  110</t>
  </si>
  <si>
    <t>Налоги на товары (работы, услуги), реализуемые на территории Российской Федерации</t>
  </si>
  <si>
    <t>1 03 00000 00 0000 000</t>
  </si>
  <si>
    <t>Акцизы по подакцизным товарам (продукции), производимым на территории Российской Федерации</t>
  </si>
  <si>
    <t>1 03 02000 01 0000 110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</si>
  <si>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</si>
  <si>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</si>
  <si>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</si>
  <si>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</si>
  <si>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 xml:space="preserve"> 1 00 00000 00 0000 000</t>
  </si>
  <si>
    <t xml:space="preserve"> 1 01 00000 00 0000 000</t>
  </si>
  <si>
    <t xml:space="preserve"> 1 01 02000 01 0000 110</t>
  </si>
  <si>
    <t xml:space="preserve"> 1 01 02010 01 0000 110</t>
  </si>
  <si>
    <t xml:space="preserve"> 1 01 02020 01 0000 110</t>
  </si>
  <si>
    <t xml:space="preserve"> 1 01 02030 01 0000 110</t>
  </si>
  <si>
    <t xml:space="preserve"> 1 06 00000 00 0000 000</t>
  </si>
  <si>
    <t xml:space="preserve"> 1 06 01000 00 0000 110</t>
  </si>
  <si>
    <t xml:space="preserve"> 1 06 01030 10 0000 110</t>
  </si>
  <si>
    <t xml:space="preserve"> 1 06 06000 00 0000 110</t>
  </si>
  <si>
    <t xml:space="preserve"> 1 06 06020 00 0000 110</t>
  </si>
  <si>
    <t xml:space="preserve"> 1 06 06023 10 0000 110</t>
  </si>
  <si>
    <t xml:space="preserve">  1  11  00000  00  0000  000</t>
  </si>
  <si>
    <t xml:space="preserve">  1  11  05000  00  0000  120</t>
  </si>
  <si>
    <t xml:space="preserve">  1  11  05010  00  0000  120</t>
  </si>
  <si>
    <t xml:space="preserve">  1  11  05013  10  0000  120</t>
  </si>
  <si>
    <t xml:space="preserve">  1 14  00000  00  0000  000</t>
  </si>
  <si>
    <t xml:space="preserve"> 1  14  06000  00 0000  430</t>
  </si>
  <si>
    <t xml:space="preserve"> 1 14 06013  10  0000  430</t>
  </si>
  <si>
    <t xml:space="preserve">  2  02  01003  00  0000  151</t>
  </si>
  <si>
    <t xml:space="preserve">  2  02  01003  10  0000  151</t>
  </si>
  <si>
    <t xml:space="preserve"> 2 02 03999 00 0000  151</t>
  </si>
  <si>
    <t>2 02 03999 10  0000  151</t>
  </si>
  <si>
    <t xml:space="preserve"> 2 07 00000 00 0000 180</t>
  </si>
  <si>
    <t xml:space="preserve"> 2 07 05030 10 0000 180</t>
  </si>
  <si>
    <t xml:space="preserve">  8  90  00000  00  0000  000</t>
  </si>
  <si>
    <t>Доходы от продажи земельных участков, государственная собственность на которые не разграничена и которые расположены в границах поселений</t>
  </si>
  <si>
    <t>НАЛОГИ НА СОВОКУПНЫЙ ДОХОД</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</si>
  <si>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</si>
  <si>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000  1  05  00000  00  0000  000</t>
  </si>
  <si>
    <t>Единый налог на вмененный доход для отдельных видов деятельности</t>
  </si>
  <si>
    <t>000  1  05  02000  02  0000  110</t>
  </si>
  <si>
    <t>Единый сельскохозяйственный налог</t>
  </si>
  <si>
    <t>000  1  05  03000  01  0000  110</t>
  </si>
  <si>
    <t>ГОСУДАРСТВЕННАЯ ПОШЛИНА, СБОРЫ</t>
  </si>
  <si>
    <t>000  1  08  00000  00  0000  000</t>
  </si>
  <si>
    <t>Государственная пошлина по делам, рассматриваемым в судах общей юрисдикции, мировыми судьями</t>
  </si>
  <si>
    <t>000   1 08 03000 01 0000 110</t>
  </si>
  <si>
    <t>Государственная пошлина по делам, рассматриваемым в судах общей юрисдикции, мировыми судьями (за исключением государственной пошлины по делам, рассматриваемым Верховным Судом Российской Федерации)</t>
  </si>
  <si>
    <t>000  1  08  03010  01  0000  110</t>
  </si>
  <si>
    <t>Государственная пошлина за совершение нотариальных действий ( за исключением действий, совершаемых консульскими учреждениями Российской Федерации)</t>
  </si>
  <si>
    <t>000  1  08  04000  01  0000  110</t>
  </si>
  <si>
    <t>Государственная пошлина за государственную регистрацию, а также за совершение прочих юридически значимых действий</t>
  </si>
  <si>
    <t>000  1  08  07000  01  0000  110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</si>
  <si>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выдачей регистрационных знаков, приемом квалификационных экзаменов на получение права на управление транспортными средствами</t>
  </si>
  <si>
    <t>000  1  08  07140  01  0000  110</t>
  </si>
  <si>
    <t>Государственная пошлина за распространение наружной рекламы</t>
  </si>
  <si>
    <t>000  1  08  07150  01  0000  110</t>
  </si>
  <si>
    <t>ЗАДОЛЖЕННОСТЬ И ПЕРЕРАСЧЕТЫ ПО ОТМЕНЕННЫМ НАЛОГАМ, СБОРАМ И ИНЫМ ОБЯЗАТЕЛЬНЫМ ПЛАТЕЖАМ</t>
  </si>
  <si>
    <t>000  1  09  00000  00  0000  000</t>
  </si>
  <si>
    <t>Налог на прибыль организаций, зачислявшийся до 1 января 2005 года в местные бюджеты</t>
  </si>
  <si>
    <t>000  1  09  01000  00  0000  110</t>
  </si>
  <si>
    <t>Налог на прибыль организаций, зачислявшийся до 1 января 2005 года в местные бюджеты, мобилизуемый на территориях муниципальных районов</t>
  </si>
  <si>
    <t>000  1  09  01030  05  0000  110</t>
  </si>
  <si>
    <t>ДОХОДЫ ОТ ИСПОЛЬЗОВАНИЯ ИМУЩЕСТВА, НАХОДЯЩЕГОСЯ В ГОСУДАРСТВЕННОЙ И МУНИЦИПАЛЬНОЙ СОБСТВЕННОСТИ</t>
  </si>
  <si>
    <t>000  1  11  00000  00  0000  000</t>
  </si>
  <si>
    <t>000 1 11 00000 00 0000 000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</si>
  <si>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</si>
  <si>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000  1  11  05000  00  0000 120</t>
  </si>
  <si>
    <t>Арендная плата и поступления от продажи права на заключение договоров аренды земельных участков, государственная собственность на которые не разграничена, расположенных в границах поселений (за исключением земельных участков, предназначенных для целей жилищного строительства)</t>
  </si>
  <si>
    <t>000  1  11  05011  10  0000  120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</si>
  <si>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</si>
  <si>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от сдачи в аренду имущества,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t>
  </si>
  <si>
    <t>000  1  11  05035  05  0000  120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</si>
  <si>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</si>
  <si>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ПЛАТЕЖИ ПРИ ПОЛЬЗОВАНИИ ПРИРОДНЫМИ РЕСУРСАМИ</t>
  </si>
  <si>
    <t>000  1  12  00000  00  0000  000</t>
  </si>
  <si>
    <t>Плата за негативное воздействие на окружающую среду</t>
  </si>
  <si>
    <t>000  1  12  01000  01  0000  120</t>
  </si>
  <si>
    <t>ДОХОДЫ ОТ ПРОДАЖИ МАТЕРИАЛЬНЫХ И НЕМАТЕРИАЛЬНЫХ АКТИВОВ</t>
  </si>
  <si>
    <t>000  1  14  00000  00  0000  000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</si>
  <si>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</si>
  <si>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000 1 14 02000 00 0000 000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</si>
  <si>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(в части реализации материальных запасов по указанному имуществу)</t>
  </si>
  <si>
    <t>000  1  14  02032  05  0000  440</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</si>
  <si>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автономных учреждений), в части реализации материальных запасов по указанному имуществу)</t>
  </si>
  <si>
    <t>000 1 14 02032 05 0000 440</t>
  </si>
  <si>
    <t>ШТРАФЫ,САНКЦИИ,ВОЗМЕЩЕНИЕ УЩЕРБА</t>
  </si>
  <si>
    <t>000  1  16  00000  00  0000  000</t>
  </si>
  <si>
    <t>Денежные взыскания (штрафы) за нарушение законодательства о налогах и сборах</t>
  </si>
  <si>
    <t>000  1  16  03000  00  0000  140</t>
  </si>
  <si>
    <t>000 1 16 03000 00 0000 140</t>
  </si>
  <si>
    <t>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</si>
  <si>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000  1  16  03010  01  0000  140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</si>
  <si>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</si>
  <si>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000  1  16  03030  01  0000  140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</si>
  <si>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</si>
  <si>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000  1  16  06000  01  0000  140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</si>
  <si>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</si>
  <si>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000  1  16  08000  01  0000  140</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</si>
  <si>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t>
  </si>
  <si>
    <t>000  1  16  25000  01  0000  140</t>
  </si>
  <si>
    <t>Денежные взыскания (штрафы) за нарушение законодательства о недрах</t>
  </si>
  <si>
    <t>000  1  16  25010  01  0000  140</t>
  </si>
  <si>
    <t>Денежные взыскания (штрафы) за нарушение законодательства об охране и использовании животного мира</t>
  </si>
  <si>
    <t>000  1  16  25030  01  0000  140</t>
  </si>
  <si>
    <t>Денежные взыскания (штрафы) за нарушение лесного законодательства, зачисляемые в местные бюджеты</t>
  </si>
  <si>
    <t>000  1  16  25070  01  0000  140</t>
  </si>
  <si>
    <t>Денежные взыскания (штрафы) за нарушение водного законодательства</t>
  </si>
  <si>
    <t>000  1  16  25080  01  0000  140</t>
  </si>
  <si>
    <t>Денежные взыскания (штрафы) за нарушение Федерального закона "О пожарной безопасности"</t>
  </si>
  <si>
    <t>000  1  16  27000  01  0000  140</t>
  </si>
  <si>
    <t>Денежные взыскания (штрафы) за административные правонарушения в области дорожного движения</t>
  </si>
  <si>
    <t>000  1  16  30000  01  0000  140</t>
  </si>
  <si>
    <t>Прочие поступления от денежных взысканий (штрафов) и иных сумм в возмещение ущерба, зачисляемые в бюджеты муниципальных районов</t>
  </si>
  <si>
    <t>000  1  16  90050  05  0000  140</t>
  </si>
  <si>
    <t xml:space="preserve">БЕЗВОЗМЕЗДНЫЕ ПОСТУПЛЕНИЯ </t>
  </si>
  <si>
    <t>000  2  00  00000  00  0000  000</t>
  </si>
  <si>
    <t>Безвозмездные поступления от других бюджетов бюджетной системы Российской Федерации</t>
  </si>
  <si>
    <t>000  2  02  00000  00  0000  000</t>
  </si>
  <si>
    <t>в том числе:</t>
  </si>
  <si>
    <t>Дотации от других бюджетов Российской Федерации</t>
  </si>
  <si>
    <t>000  2  02  01000  00  0000  151</t>
  </si>
  <si>
    <t>Дотации бюджетам субъектов Российской Федерации и муниципальных образований</t>
  </si>
  <si>
    <t>Дотации на выравнивание уровня бюджетной обеспеченности</t>
  </si>
  <si>
    <t>000  2  02  01001  00  0000  151</t>
  </si>
  <si>
    <t>Дотации бюджетам муниципальных районов на выравнивание уровня бюджетной обеспеченности</t>
  </si>
  <si>
    <t>000  2  02  01001  05  0000  151</t>
  </si>
  <si>
    <t>Субвенции от других бюджетов бюджетной системы Российской Федерации</t>
  </si>
  <si>
    <t>000  2  02  02000  00  0000  151</t>
  </si>
  <si>
    <t>Субвенции бюджетам на государственную регистрацию актов гражданского состояния</t>
  </si>
  <si>
    <t>000  2  02  03003  00  0000  151</t>
  </si>
  <si>
    <t>субвенция на осуществление отдельных государственных полномочий Курской области в соответствии с ЗКО "О наделении органов местного самоуправления муниципальных районов Курской области отдельными государственными полномочиями Курской области на государственную регистрацию актов гражданского состояния"</t>
  </si>
  <si>
    <t>000  2  02  02004  05  0000  151</t>
  </si>
  <si>
    <t>Субвенции бюджетам муниципальных районов на денежные выплаты медицинскому персоналу фельдшерско-акушерских пунктов, врачам, фельдшерам  и медицинским сестрам "Скорой медицинской помощи"</t>
  </si>
  <si>
    <t>000  2  02  02028  05  0000  151</t>
  </si>
  <si>
    <t xml:space="preserve">000 2 02 03017 00 0000 151 </t>
  </si>
  <si>
    <t>Субвенции бюджетам на выплату единовременного пособия при всех формах устройства детей, лишенных родительского попечения, в семью</t>
  </si>
  <si>
    <t>000  2  02  03020 00  0000 151</t>
  </si>
  <si>
    <t>Субвенции бюджетам муниципальных районов на выплату единовременных пособий при всех формах устройства детей, лишенных родительского попечения, в семью</t>
  </si>
  <si>
    <t>000  2  02  02038  05  0000  151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</si>
  <si>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</si>
  <si>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000 2  02  03020  05 0000 151</t>
  </si>
  <si>
    <t>Субвенции бюджетам муниципальных образований на ежемесячное денежное вознаграждение за классное руководство</t>
  </si>
  <si>
    <t>000  2  02  03021  00 0000 151</t>
  </si>
  <si>
    <t>Субвенции бюджетам муниципальных районов на ежемесячное денежное вознаграждение за классное руководство</t>
  </si>
  <si>
    <t>000  2  02  02039  05  0000  151</t>
  </si>
  <si>
    <t>Субвенции бюджетам муниципальных районов на  ежемесячное денежное вознаграждение за классное руководство</t>
  </si>
  <si>
    <t>000   2 02  03021  05  0000 151</t>
  </si>
  <si>
    <t>Субвенции бюджетам муниципальных образований на содержание ребенка в семье опекуна и приемной семье, а также на оплату труда приемному родителю</t>
  </si>
  <si>
    <t>000   2 02  03027  00  0000 151</t>
  </si>
  <si>
    <t>субвенция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расходов на выплату денежных средств на содержание детей-сирот и детей, оставшихся без попечения родителей, в семьях опекунов (попечителей), приёмных семьях, оплату труда приёмных родителей, льгот, предоставляемых приёмной семье"</t>
  </si>
  <si>
    <t>000  2  02  02051  05  0000  151</t>
  </si>
  <si>
    <t>Субвенции бюджетам муниципальных районов на содержание ребенка в семье опекуна и приемной семье, а также на оплату труда приемному родителю</t>
  </si>
  <si>
    <t>000  2 02  03027   05  0000 151</t>
  </si>
  <si>
    <t>Прочие субвенции</t>
  </si>
  <si>
    <t>000  2  02  03999  00  0000  151</t>
  </si>
  <si>
    <t>Прочие субвенции, зачисляемые в бюджеты муниципальных районов, всего</t>
  </si>
  <si>
    <t>000  2  02  03999  05  0000  151</t>
  </si>
  <si>
    <t>Прочие субвенции бюджетам муниципальных районов</t>
  </si>
  <si>
    <t xml:space="preserve">        в том числе:</t>
  </si>
  <si>
    <t xml:space="preserve">  - субвенция для реализации основных общеобразовательных программ в части финансирования расходов, определенных Федеральными законами и законами Курской области (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нужды(за исключением расходов на содержание зданий и коммунальных расходов))</t>
  </si>
  <si>
    <t>Субвенция из областного фонда компенсаций на 2008 год бюджетам  муниципальных районов и городских округов  на оплату труда работников общеобразовательных учреждений, расходов на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</si>
  <si>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 xml:space="preserve">  - субвенция на выполнение отдельных государственных полномочий по предоставлению дополнительных социальных гарантий работникам муниципальных учреждений в 2007 году (в соответствии со статьей 47 Закона Курской области "Об образовании в Курской области")</t>
  </si>
  <si>
    <t>субвенция на осуществление государственных полномочий по предоставлению дополнительных социальных гарантий работникам муниципальных учреждений в соответствии со статьей 47 Закона Курской области «Об образовании в Курской области»</t>
  </si>
  <si>
    <t xml:space="preserve">  - субвенция на осуществление отдельных государственных полномочий в сфере архивного дела</t>
  </si>
  <si>
    <t xml:space="preserve">  - субвенция на содержание Совета ветеранов</t>
  </si>
  <si>
    <t xml:space="preserve">  - субвенция на льготное торговое обслуживание или выплату ежемесячной денежной компенсации</t>
  </si>
  <si>
    <t xml:space="preserve">  - субвенция на выплату ЕДВ, пособий на детей  </t>
  </si>
  <si>
    <t xml:space="preserve"> субвенция на выполнение Закона Курской области "О наделении органов местного самоуправления Курской области отдельными государственными полномочиями Курской области отдельными государственными полномочиями Курской области в сфере социальной защиты населения"</t>
  </si>
  <si>
    <t xml:space="preserve">  - субвенция на осуществление отдельных государственных  полномочий в сфере молодежной политики в соответствии с Законом Курской области "О наделении органов местного самоуправления Курсокй области отдельными государственными полномочиями Курсокй области в сфере молодежной политики"</t>
  </si>
  <si>
    <t xml:space="preserve">  - субвенция на осуществление полномочий по организации и обеспечению деятельности административных комиссий</t>
  </si>
  <si>
    <t>- субвенция на уплату бюджетными учреждениями налога на имущество</t>
  </si>
  <si>
    <t>- субвенция на уплату бюджетными учреждениями транспортного налога</t>
  </si>
  <si>
    <t>- средства фонда социального страхования на содержание детских оздоровительных площадок</t>
  </si>
  <si>
    <t>субвенция на осуществление отдельных государственных полномочий по предоставлению социальной поддержки работникам муниципальных учреждений здравоохранения по оплате жилого помещения и коммунальных услуг</t>
  </si>
  <si>
    <t>субвенция на осуществление отдельных государственных полномочий по профилактике безнадзорности и правонарушений несовершеннолетних</t>
  </si>
  <si>
    <t>субвенция на осуществление отдельных государственных полномочий Курской области в соответствии с ЗКО "О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t>
  </si>
  <si>
    <t>субвенция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дополнительных мер социальной поддержки, установленных законодательством Курской области"</t>
  </si>
  <si>
    <t>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дополнительных мер социальной поддержки, установленных законодательством Курской области»</t>
  </si>
  <si>
    <t xml:space="preserve">Субвенция на осуществление передачи полномочий муниципальными поселениями Льговского района муниципальному образованию "Льговский район" в сфере библиотечного обслуживания населения </t>
  </si>
  <si>
    <t>Субвенция на осуществление передачи полномочий муниципальными поселениями Льговского района муниципальному образованию "Льговский район" в сфере библиотечного обслуживания населения на предоставление мер социальной поддержки работникам сельских библиотек</t>
  </si>
  <si>
    <t>Областной фонд софинансирования</t>
  </si>
  <si>
    <t>Субсидии бюджетам субъектов Российской Федерации и муниципальных образований (межбюджетные субсидии)</t>
  </si>
  <si>
    <t>Прочие субсидии</t>
  </si>
  <si>
    <t>000   2 02  02999  05  0000 151</t>
  </si>
  <si>
    <t>в т.ч.</t>
  </si>
  <si>
    <t>субсидии бюджетам муниципальных районов на долевое финансирование расходов по возмещению затрат на уплату процентов по кредитам, полученным медицинскими и фармацевтическими работниками организаций муниципальной системы здравоохранения</t>
  </si>
  <si>
    <t>000   2 02  04999  05  0000 151</t>
  </si>
  <si>
    <t>Субсидии бюджетам муниципальных районов на выплату материальной помощи к отпуску работникам здравоохранения</t>
  </si>
  <si>
    <t>Субсидии бюджетам муниципальных районов на частичное возмещение расходов на предоставление мер социальной поддержки работникам муниципальных учреждений культуры</t>
  </si>
  <si>
    <t>Средства бюджета муниципального района, получаемые по взаимным расчетам, в том числе компенсации дополнительных расходов, возникших в результате решений, принятых органами государственной власти</t>
  </si>
  <si>
    <t>000  2  02  02025  05  0000  151</t>
  </si>
  <si>
    <t>ПРОЧИЕ БЕЗВОЗМЕЗДНЫЕ ПОСТУПЛЕНИЯ</t>
  </si>
  <si>
    <t>000  2  07  00000  00  0000  180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</si>
  <si>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</si>
  <si>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безвозмездные поступления в бюджеты муниципальных районов</t>
  </si>
  <si>
    <t>000  2  07  05000  05  0000  180</t>
  </si>
  <si>
    <t>ДОХОДЫ ОТ ПРЕДПРИНИМАТЕЛЬСКОЙ И ИНОЙ ПРИНОСЯЩЕЙ ДОХОД ДЕЯТЕЛЬНОСТИ</t>
  </si>
  <si>
    <t>000  3  00  00000  00  0000  000</t>
  </si>
  <si>
    <t>РЫНОЧНЫЕ ПРОДАЖИ ТОВАРОВ И УСЛУГ</t>
  </si>
  <si>
    <t>000  3  02  00000  00  0000  000</t>
  </si>
  <si>
    <t>Доходы от продажи услуг</t>
  </si>
  <si>
    <t>000 3 02  01000  00  0000  130</t>
  </si>
  <si>
    <t>Доходы от продажи услуг, оказываемых учреждениями, находящимися в ведении органов местного самоуправления муниципальных районов</t>
  </si>
  <si>
    <t>000  3  02  01050  05  0000  130</t>
  </si>
  <si>
    <t>БЕЗВОЗМЕЗДНЫЕ ПОСТУПЛЕНИЯ ОТ ПРЕДПРИНИМАТЕЛЬСКОЙ И ИНОЙ ПРИНОСЯЩЕЙ ДОХОД ДЕЯТЕЛЬНОСТИ</t>
  </si>
  <si>
    <t>000  3  03  00000  00  0000  000</t>
  </si>
  <si>
    <t>Безвозмездные поступления от бюджетов бюджетной системы</t>
  </si>
  <si>
    <t>000  3  03  01000  00  0000  151</t>
  </si>
  <si>
    <t>Безвозмездные поступления от бюджетов бюджетной системы учреждениям, находящимся в ведении органов местного самоуправления муниципальных районов</t>
  </si>
  <si>
    <t>000  3  03  01050  05  0000  151</t>
  </si>
  <si>
    <t>Прочие безвозмездные поступления</t>
  </si>
  <si>
    <t>000  3  03  02000  00  0000  180</t>
  </si>
  <si>
    <t>Прочие безвозмездные поступления учреждениям, находящимся в ведении органов местного самоуправления муниципальных районов</t>
  </si>
  <si>
    <t>000  3  03  02050  05  0000  180</t>
  </si>
  <si>
    <t>000 2 07 00000 00 0000 180</t>
  </si>
  <si>
    <t>Прочие безвозмездные поступления в бюджеты поселений</t>
  </si>
  <si>
    <t>000 2 07 05000 10 0000 180</t>
  </si>
  <si>
    <t>Всего доходов</t>
  </si>
  <si>
    <t>000  8  90  00000  00  0000  000</t>
  </si>
  <si>
    <t>Субвенции бюджетам субъектов Российской Федерации и муниципальных образований</t>
  </si>
  <si>
    <t>000 1 06 06010 00 0000 110</t>
  </si>
  <si>
    <t>000 1 06 06013 10 0000 110</t>
  </si>
  <si>
    <t>земельный налог взимаемый по ставкам,установленым</t>
  </si>
  <si>
    <t>000 1 11 05011 10 0000 120</t>
  </si>
  <si>
    <t xml:space="preserve"> 000  2  02  03003  10  0000 151</t>
  </si>
  <si>
    <t>000   2 02  02999  10  0000 151</t>
  </si>
  <si>
    <t>прочие субсидии бюджетам поселений</t>
  </si>
  <si>
    <t>Прочие субсидии бюджетам поселений</t>
  </si>
  <si>
    <t>Субвенции бюджетам поселений на государственную регистрацию актов гражданского состояния</t>
  </si>
  <si>
    <t xml:space="preserve">  Доходы от использования имущества, находящегося в государственной и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</si>
  <si>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</si>
  <si>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Субвенции бюджетам на осуществление первичного воинского учета на территориях, где отсутствуют военные комиссариаты</t>
  </si>
  <si>
    <t>000  2  02  03015  00  0000  151</t>
  </si>
  <si>
    <t>Субвенции бюджетам поселений на осуществление первичного воинского учета на территориях, где отсутствуют военные комиссариаты</t>
  </si>
  <si>
    <t>000  2  02  03015  10  0000  151</t>
  </si>
  <si>
    <t>Прочие субвенции бюджетам поселений</t>
  </si>
  <si>
    <t>Налоги на прибыль, доходы</t>
  </si>
  <si>
    <t>Субсидии бюджетам на реализацию федеральных целевых программ</t>
  </si>
  <si>
    <t>Субсидии бюджетам поселений  на реализацию федеральных целевых программ</t>
  </si>
  <si>
    <t>000 2 02 02051 00 0000 151</t>
  </si>
  <si>
    <t>000 2 02 02051 10 0000 151</t>
  </si>
  <si>
    <t>Дотации бюджетам поселений на поддержку мер по обеспечению сбалансированности бюджетов</t>
  </si>
  <si>
    <t>Дотации бюджетам  на поддержку мер по обеспечению сбалансированности бюджетов</t>
  </si>
  <si>
    <t>Льговского района Курской области</t>
  </si>
  <si>
    <t>Задолженность и перерасчеты по отмененным налогам, сборам и иным обязательным платежам</t>
  </si>
  <si>
    <t>Земельный налог (по обязательствам возникшим до 01 января 2006года)</t>
  </si>
  <si>
    <t>Земельный налог (по обязательствам возникшим до 01 января 2006года), мобилизуемый на территориях поселений</t>
  </si>
  <si>
    <t>000 1 09 04000 00 0000 110</t>
  </si>
  <si>
    <t>000 1 09 00000 00 0000 000</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</si>
  <si>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</si>
  <si>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</si>
  <si>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</si>
  <si>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</si>
  <si>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1 03 02230 01 0000 110</t>
  </si>
  <si>
    <t>1 03 02240 01 0000 110</t>
  </si>
  <si>
    <t>1 03 02250 01 0000 110</t>
  </si>
  <si>
    <t>1 03 02260 01 0000 110</t>
  </si>
  <si>
    <t>Налог на имущество физических лиц</t>
  </si>
  <si>
    <t>Земельный налог</t>
  </si>
  <si>
    <t>Доходы от продажи земельных участков, находящихся в собственности поселений (за исключением земельных участков муниципальных бюджетных и автономных учреждений)</t>
  </si>
  <si>
    <t xml:space="preserve"> 1  14 06025 10 0000  430</t>
  </si>
  <si>
    <t>1 14 06010 00 0000 430</t>
  </si>
  <si>
    <t>Доходы от продажи земельных участков, государственная собственность на которые не разграничена</t>
  </si>
  <si>
    <t>1 14 06013 10 0000 430</t>
  </si>
  <si>
    <t>1 14 06020 00 0000 430</t>
  </si>
  <si>
    <t>Доходы от продажи земельных участков, государственная собственность на которые не разграничена (за исключением земельных участков бюджетных и автономных учреждений)</t>
  </si>
  <si>
    <t>2  02  02000  00  0000  151</t>
  </si>
  <si>
    <t xml:space="preserve"> 2  02  02999  00  0000  151</t>
  </si>
  <si>
    <t xml:space="preserve">  2  02  02999  10  0000  151</t>
  </si>
  <si>
    <t>2 07 00000 00 0000 000</t>
  </si>
  <si>
    <t>2 07 05000 10 0000 180</t>
  </si>
  <si>
    <t>2 07 05030 10 0000 180</t>
  </si>
  <si>
    <t>Межбюджетные трансферты, передаваемые бюджетам поселений на государственную поддержку лучших работников муниципальных учреждений культуры, находящихся на территориях сельских поселений</t>
  </si>
  <si>
    <t>2 02 04053 10 0000 151</t>
  </si>
  <si>
    <t>Иные межбюджетные трансферты</t>
  </si>
  <si>
    <t>2 02 04000 00 0000 151</t>
  </si>
  <si>
    <t>2 02 04053 00 0000 151</t>
  </si>
  <si>
    <t>Межбюджетные трансферты, передаваемые бюджетам на государственную поддержку лучших работников муниципальных учреждений культуры, находящихся на территориях сельских поселений</t>
  </si>
  <si>
    <t>1 05 03020 01 0000 110</t>
  </si>
  <si>
    <t>0,200</t>
  </si>
  <si>
    <t>Единый сельскохозяйственный налог9за налоговые периоды, истекшие до 01 января 2011 года)</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</si>
  <si>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</si>
  <si>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</si>
  <si>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Доходы от реализации иного имущества, находящегося в собственности поселений(за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 в части реализации основных средств</t>
  </si>
  <si>
    <t>1 14 02000 00 0000 000</t>
  </si>
  <si>
    <t>1 14 02050 10 0000 410</t>
  </si>
  <si>
    <t>1 14 02053 10 0000 410</t>
  </si>
  <si>
    <t>1 01 02030 01 0000 110</t>
  </si>
  <si>
    <t xml:space="preserve">Земельный налог с организаций </t>
  </si>
  <si>
    <t xml:space="preserve"> 1 06 06030 00 0000 110</t>
  </si>
  <si>
    <t>Земельный налог с организаций, обладающих земельным участком, расположенным в границах сельских  поселений</t>
  </si>
  <si>
    <t xml:space="preserve"> 1 06 06033 10 0000 110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</si>
  <si>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</si>
  <si>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</si>
  <si>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1 06 06040 00 0000 110</t>
  </si>
  <si>
    <t>1 06 06043 10 0000 110</t>
  </si>
  <si>
    <t>Прочие безвозмездные поступления в бюджеты сельских поселений</t>
  </si>
  <si>
    <t>Доходы от реализации имущества, находящегося в собственности сельских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</si>
  <si>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</si>
  <si>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</si>
  <si>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</si>
  <si>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</si>
  <si>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1 14 00000 00 0000 000</t>
  </si>
  <si>
    <t>1 14 06000 00 0000 430</t>
  </si>
  <si>
    <t>1 14 06025 10 0000 430</t>
  </si>
  <si>
    <t>Дотации бюджетам сельских поселений на поддержку мер по обеспечению сбалансированности бюджетов</t>
  </si>
  <si>
    <t>2 02 01003 00 0000 151</t>
  </si>
  <si>
    <t>2 02 01003 10 0000 151</t>
  </si>
  <si>
    <t xml:space="preserve">  2 02 00000 00 0000 000</t>
  </si>
  <si>
    <t xml:space="preserve">  2 00 00000 00 0000 000</t>
  </si>
  <si>
    <t>Субсидии бюджетам бюджетной системы Российской Федерации (межбюджетные субсидии)</t>
  </si>
  <si>
    <t>Прочие субсидии бюджетам сельских поселений</t>
  </si>
  <si>
    <t>2 02 02000 00 0000 151</t>
  </si>
  <si>
    <t>2 02 02999 00 0000 151</t>
  </si>
  <si>
    <t>2 02 02999 10 0000 151</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</si>
  <si>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</si>
  <si>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</si>
  <si>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2 02 04014 00 0000 151</t>
  </si>
  <si>
    <t>2 02 04014 10 0000 151</t>
  </si>
  <si>
    <t>Прочие межбюджетные трансферты, передаваемые бюджетам</t>
  </si>
  <si>
    <t>Прочие межбюджетные трансферты, передаваемые бюджетам поселений</t>
  </si>
  <si>
    <t>2 02 04999 00 0000 151</t>
  </si>
  <si>
    <t>2 02 04999 10 0000 151</t>
  </si>
  <si>
    <t xml:space="preserve"> </t>
  </si>
  <si>
    <t>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</si>
  <si>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</si>
  <si>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руб</t>
  </si>
  <si>
    <t xml:space="preserve">                      </t>
  </si>
  <si>
    <r>
      <t>Денежные взыскания (штрафы) за нарушение законодательства о налогах и сборах, предусмотренные статьями 116, 117, 118, пунктами 1 и 2 статьи 120, статьями 125, 126, 128, 129, 129</t>
    </r>
    <r>
      <rPr>
        <vertAlign val="superscript"/>
        <sz val="10"/>
        <rFont val="Times New Roman"/>
        <family val="1"/>
      </rPr>
      <t>1</t>
    </r>
    <r>
      <rPr>
        <sz val="10"/>
        <rFont val="Times New Roman"/>
        <family val="1"/>
      </rPr>
      <t>, 132, 133, 134, 135, 135</t>
    </r>
    <r>
      <rPr>
        <vertAlign val="superscript"/>
        <sz val="10"/>
        <rFont val="Times New Roman"/>
        <family val="1"/>
      </rPr>
      <t>1</t>
    </r>
    <r>
      <rPr>
        <sz val="10"/>
        <rFont val="Times New Roman"/>
        <family val="1"/>
      </rPr>
      <t xml:space="preserve"> Налогового кодекса Российской Федерации</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</si>
  <si>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b/>
        <sz val="10"/>
        <rFont val="Times New Roman"/>
        <family val="1"/>
      </rPr>
      <t>в сфере архивного дела</t>
    </r>
    <r>
      <rPr>
        <sz val="10"/>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</si>
  <si>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содержание Совета ветеранов</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</si>
  <si>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льготное торговое обслуживание или выплату ежемесячной денежной компенсации</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</si>
  <si>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выплату единовременных денежных выплат и пособий на детей</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</si>
  <si>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b/>
        <sz val="10"/>
        <rFont val="Times New Roman"/>
        <family val="1"/>
      </rPr>
      <t>на содержание органов управления</t>
    </r>
  </si>
  <si>
    <r>
      <t xml:space="preserve">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b/>
        <sz val="10"/>
        <rFont val="Times New Roman"/>
        <family val="1"/>
      </rPr>
      <t>в сфере молодежной политики</t>
    </r>
    <r>
      <rPr>
        <sz val="10"/>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</si>
  <si>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t>
    </r>
    <r>
      <rPr>
        <b/>
        <sz val="10"/>
        <rFont val="Times New Roman"/>
        <family val="1"/>
      </rPr>
      <t>административных комиссий</t>
    </r>
    <r>
      <rPr>
        <sz val="10"/>
        <rFont val="Times New Roman"/>
        <family val="1"/>
      </rPr>
      <t>"</t>
    </r>
  </si>
  <si>
    <r>
      <t xml:space="preserve">субвенция из областного фонда компенсаций  на 2008 год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социальной поддержки работникам муниципальных учреждений </t>
    </r>
    <r>
      <rPr>
        <b/>
        <sz val="10"/>
        <rFont val="Times New Roman"/>
        <family val="1"/>
      </rPr>
      <t>здравоохранения по оплате жилого помещения и коммунальных услуг</t>
    </r>
    <r>
      <rPr>
        <sz val="10"/>
        <rFont val="Times New Roman"/>
        <family val="1"/>
      </rPr>
      <t>"</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</si>
  <si>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t>
    </r>
    <r>
      <rPr>
        <b/>
        <sz val="10"/>
        <rFont val="Times New Roman"/>
        <family val="1"/>
      </rPr>
      <t>по профилактике безнадзорности и правонарушений несовершеннолетни</t>
    </r>
    <r>
      <rPr>
        <sz val="10"/>
        <rFont val="Times New Roman"/>
        <family val="1"/>
      </rPr>
      <t>х"</t>
    </r>
  </si>
  <si>
    <r>
      <t xml:space="preserve">Субвенция из областного фонда компенсаций на 2008 год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b/>
        <sz val="10"/>
        <rFont val="Times New Roman"/>
        <family val="1"/>
      </rPr>
      <t>в сфере трудовых отношений</t>
    </r>
    <r>
      <rPr>
        <sz val="10"/>
        <rFont val="Times New Roman"/>
        <family val="1"/>
      </rPr>
      <t>"</t>
    </r>
  </si>
  <si>
    <t>Налоги на совокупный доход</t>
  </si>
  <si>
    <t xml:space="preserve"> 1 05 00000 00 0000 000</t>
  </si>
  <si>
    <t xml:space="preserve"> 1 05 03000 01 0000 110</t>
  </si>
  <si>
    <t xml:space="preserve"> 1 05 03010 01 0000 110</t>
  </si>
  <si>
    <t>Налог на доходы физических лиц с доходов, полученными физическими лицами в соответствии со статьей 228 Налогового кодекса Российской Федерации</t>
  </si>
  <si>
    <t>Приложение №5</t>
  </si>
  <si>
    <t>ПРОЧИЕ НЕНАЛОГОВЫЕ ДОХОДЫ</t>
  </si>
  <si>
    <t>1 17 00000 00 0000 000</t>
  </si>
  <si>
    <t>Прочие неналоговые доходы</t>
  </si>
  <si>
    <t>1 17 05000 00 0000 180</t>
  </si>
  <si>
    <t>Прочие неналоговые доходы бюджетов сельских поселений</t>
  </si>
  <si>
    <t>1 17 05050 10 0000 180</t>
  </si>
  <si>
    <t>Налог на имущество физических лиц, взимаемый по ставкам, применяемым к объектам налогообложения, расположенным в границах сельских поселений</t>
  </si>
  <si>
    <t xml:space="preserve"> к решению  Собрания депутатов</t>
  </si>
  <si>
    <t xml:space="preserve">  2 02 01000 00 0000 150</t>
  </si>
  <si>
    <t xml:space="preserve">  2 02 30000 00 0000 150</t>
  </si>
  <si>
    <t xml:space="preserve"> 2 02 35118 00 0000 150</t>
  </si>
  <si>
    <t xml:space="preserve"> 2 02 35118 10 0000 150</t>
  </si>
  <si>
    <t>Льговского района Курской области на 2020 год "</t>
  </si>
  <si>
    <t>1 01 02020 01 0000110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</si>
  <si>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</si>
  <si>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2 02 29999 10 0000 150</t>
  </si>
  <si>
    <t>2 02 29999 00 0000 150</t>
  </si>
  <si>
    <t>Кудинцевского сельсовета</t>
  </si>
  <si>
    <t xml:space="preserve"> "О бюджете Кудинцевского сельсовета</t>
  </si>
  <si>
    <t>2 02 15002 10 0000 150</t>
  </si>
  <si>
    <t>2 02 15002 00 0000 150</t>
  </si>
  <si>
    <t>Дотации бюджетам на поддержку мер по обеспечению сбалансированности бюджетов</t>
  </si>
  <si>
    <t>2 02 20000 00 0000 150</t>
  </si>
  <si>
    <t xml:space="preserve">                                                                                                                                                                                ПОСТУПЛЕНИЯ ДОХОДОВ В БЮДЖЕТ МУНИЦИПАЛЬНОГО ОБРАЗОВАНИЯ " КУДИНЦЕВСКИЙ СЕЛЬСОВЕТ" ЛЬГОВСКОГО РАЙОНА НА 2020 ГОД</t>
  </si>
  <si>
    <t xml:space="preserve">и плановый период 2021-2022 годы" </t>
  </si>
  <si>
    <t xml:space="preserve">  2 02 16001 10 0000 150</t>
  </si>
  <si>
    <t xml:space="preserve">  2 02 16001 00 0000 150</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</si>
  <si>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</si>
  <si>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2 02 25299 0 0000 150</t>
  </si>
  <si>
    <t>Субсидии бюджетам сельских поселений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</si>
  <si>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2 02 25299 10 0000 150</t>
  </si>
  <si>
    <t xml:space="preserve">  2  02  40000  00  0000  150</t>
  </si>
  <si>
    <t xml:space="preserve">  2  02  40014  00  0000  150</t>
  </si>
  <si>
    <t xml:space="preserve">  2  02  40014  10  0000  150</t>
  </si>
  <si>
    <t>Субсидий из областного  фонда софинансирования социальных расходов на 2008 год бюджетам  муниципальных районов и городских округов  в соответствии с Законом Курской области «О предоставлении субсидий из областного бюджета бюджетам муниципальных районов и городских округов для долевого финансирования расходов по возмещению затрат на уплату процентов по кредитам, полученным медицинскими и фармацевтическими работниками организаций муниципальной системы здравоохранения, признанными в установленном порядке нуждающимися в улучшении жилищных условий, на приобретение или строительство жилья в российских кредитных организациях»</t>
  </si>
  <si>
    <t>2 07 05000 10 0000 150</t>
  </si>
  <si>
    <t>2 07 05030 10 0000 150</t>
  </si>
  <si>
    <t>Субсидии бюджетам сельских поселений на обеспечение комплексного развития сельских территорий</t>
  </si>
  <si>
    <t>2 02 25576 10 0000 150</t>
  </si>
  <si>
    <t>Субсидии бюджетам на обеспечение комплексного развития сельских территорий</t>
  </si>
  <si>
    <t>2 02 25576 00 0000 150</t>
  </si>
  <si>
    <t>Дотации бюджетам сельских поселений на выравнивание бюджетной обеспеченности из бюджетов муниципальных районов</t>
  </si>
  <si>
    <t>Дотации на выравнивание бюджетной обеспеченности из бюджетов муниципальных районов, городских округов с внутригородским делением</t>
  </si>
  <si>
    <t xml:space="preserve">от 16 декабря 2019г. №13.1 </t>
  </si>
  <si>
    <t>(в редакции решения собрания депутатов Кудинцевского сельсовета Льговского района Курской области от 28.07.2020г. № 7.1)</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</si>
</sst>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
    <numFmt numFmtId="194" formatCode="[$-FC19]d\ mmmm\ yyyy\ &quot;г.&quot;"/>
  </numFmts>
  <fonts count="54">
    <font>
      <sz val="10"/>
      <name val="Arial"/>
      <family val="0"/>
    </font>
    <font>
      <sz val="8"/>
      <name val="Arial Cyr"/>
      <family val="0"/>
    </font>
    <font>
      <sz val="12"/>
      <name val="Times New Roman"/>
      <family val="1"/>
    </font>
    <font>
      <sz val="12"/>
      <name val="Arial Cyr"/>
      <family val="0"/>
    </font>
    <font>
      <b/>
      <sz val="14"/>
      <name val="Times New Roman"/>
      <family val="1"/>
    </font>
    <font>
      <sz val="8"/>
      <name val="Times New Roman"/>
      <family val="1"/>
    </font>
    <font>
      <sz val="10"/>
      <name val="Times New Roman"/>
      <family val="1"/>
    </font>
    <font>
      <b/>
      <sz val="10"/>
      <name val="Times New Roman"/>
      <family val="1"/>
    </font>
    <font>
      <b/>
      <sz val="8"/>
      <name val="Times New Roman"/>
      <family val="1"/>
    </font>
    <font>
      <b/>
      <sz val="9"/>
      <name val="Times New Roman"/>
      <family val="1"/>
    </font>
    <font>
      <u val="single"/>
      <sz val="10"/>
      <color indexed="12"/>
      <name val="Arial"/>
      <family val="0"/>
    </font>
    <font>
      <u val="single"/>
      <sz val="10"/>
      <color indexed="36"/>
      <name val="Arial"/>
      <family val="0"/>
    </font>
    <font>
      <sz val="8"/>
      <name val="Tahoma"/>
      <family val="0"/>
    </font>
    <font>
      <b/>
      <sz val="8"/>
      <name val="Tahoma"/>
      <family val="0"/>
    </font>
    <font>
      <sz val="11"/>
      <name val="Times New Roman"/>
      <family val="1"/>
    </font>
    <font>
      <b/>
      <sz val="11"/>
      <name val="Times New Roman"/>
      <family val="1"/>
    </font>
    <font>
      <vertAlign val="superscript"/>
      <sz val="10"/>
      <name val="Times New Roman"/>
      <family val="1"/>
    </font>
    <font>
      <b/>
      <sz val="10"/>
      <name val="Arial Cyr"/>
      <family val="0"/>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1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 fillId="0" borderId="0">
      <alignment/>
      <protection/>
    </xf>
    <xf numFmtId="0" fontId="1" fillId="0" borderId="0">
      <alignment/>
      <protection/>
    </xf>
    <xf numFmtId="0" fontId="11"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2" fillId="32" borderId="0" applyNumberFormat="0" applyBorder="0" applyAlignment="0" applyProtection="0"/>
  </cellStyleXfs>
  <cellXfs count="121">
    <xf numFmtId="0" fontId="0" fillId="0" borderId="0" xfId="0" applyAlignment="1">
      <alignment/>
    </xf>
    <xf numFmtId="0" fontId="1" fillId="0" borderId="0" xfId="54" applyAlignment="1">
      <alignment vertical="top" wrapText="1"/>
      <protection/>
    </xf>
    <xf numFmtId="0" fontId="2" fillId="0" borderId="0" xfId="0" applyFont="1" applyAlignment="1">
      <alignment horizontal="left"/>
    </xf>
    <xf numFmtId="0" fontId="2" fillId="0" borderId="0" xfId="0" applyFont="1" applyAlignment="1">
      <alignment horizontal="right"/>
    </xf>
    <xf numFmtId="0" fontId="0" fillId="0" borderId="0" xfId="0" applyAlignment="1">
      <alignment vertical="top" wrapText="1"/>
    </xf>
    <xf numFmtId="188" fontId="2" fillId="0" borderId="0" xfId="0" applyNumberFormat="1" applyFont="1" applyAlignment="1">
      <alignment/>
    </xf>
    <xf numFmtId="188" fontId="3" fillId="0" borderId="0" xfId="0" applyNumberFormat="1" applyFont="1" applyAlignment="1">
      <alignment vertical="top" wrapText="1"/>
    </xf>
    <xf numFmtId="0" fontId="2" fillId="0" borderId="0" xfId="0" applyFont="1" applyAlignment="1">
      <alignment vertical="top"/>
    </xf>
    <xf numFmtId="0" fontId="2" fillId="0" borderId="0" xfId="0" applyFont="1" applyAlignment="1">
      <alignment vertical="top" wrapText="1"/>
    </xf>
    <xf numFmtId="0" fontId="4" fillId="0" borderId="0" xfId="0" applyFont="1" applyAlignment="1">
      <alignment/>
    </xf>
    <xf numFmtId="188" fontId="0" fillId="0" borderId="0" xfId="0" applyNumberFormat="1" applyAlignment="1">
      <alignment horizontal="right" vertical="top" wrapText="1"/>
    </xf>
    <xf numFmtId="188" fontId="2" fillId="0" borderId="0" xfId="0" applyNumberFormat="1" applyFont="1" applyAlignment="1">
      <alignment horizontal="center"/>
    </xf>
    <xf numFmtId="0" fontId="2" fillId="0" borderId="0" xfId="0" applyFont="1" applyAlignment="1">
      <alignment wrapText="1"/>
    </xf>
    <xf numFmtId="0" fontId="5" fillId="0" borderId="0" xfId="54" applyFont="1" applyAlignment="1">
      <alignment vertical="top" wrapText="1"/>
      <protection/>
    </xf>
    <xf numFmtId="0" fontId="5" fillId="0" borderId="0" xfId="54" applyFont="1" applyAlignment="1">
      <alignment horizontal="center" vertical="top" wrapText="1"/>
      <protection/>
    </xf>
    <xf numFmtId="188" fontId="6" fillId="0" borderId="0" xfId="0" applyNumberFormat="1" applyFont="1" applyAlignment="1">
      <alignment horizontal="right" vertical="top" wrapText="1"/>
    </xf>
    <xf numFmtId="0" fontId="6" fillId="0" borderId="0" xfId="0" applyFont="1" applyAlignment="1">
      <alignment vertical="top" wrapText="1"/>
    </xf>
    <xf numFmtId="0" fontId="6" fillId="0" borderId="0" xfId="0" applyFont="1" applyAlignment="1">
      <alignment/>
    </xf>
    <xf numFmtId="0" fontId="8" fillId="0" borderId="10" xfId="54" applyFont="1" applyBorder="1" applyAlignment="1">
      <alignment horizontal="center" vertical="top" wrapText="1"/>
      <protection/>
    </xf>
    <xf numFmtId="49" fontId="8" fillId="0" borderId="10" xfId="54" applyNumberFormat="1" applyFont="1" applyBorder="1" applyAlignment="1">
      <alignment horizontal="center" vertical="top" wrapText="1"/>
      <protection/>
    </xf>
    <xf numFmtId="188" fontId="8" fillId="0" borderId="10" xfId="0" applyNumberFormat="1" applyFont="1" applyBorder="1" applyAlignment="1">
      <alignment horizontal="center" vertical="top" wrapText="1"/>
    </xf>
    <xf numFmtId="0" fontId="8" fillId="0" borderId="10" xfId="54" applyFont="1" applyBorder="1" applyAlignment="1">
      <alignment horizontal="left" vertical="top" wrapText="1"/>
      <protection/>
    </xf>
    <xf numFmtId="49" fontId="8" fillId="0" borderId="10" xfId="54" applyNumberFormat="1" applyFont="1" applyBorder="1" applyAlignment="1">
      <alignment horizontal="center" vertical="center" wrapText="1"/>
      <protection/>
    </xf>
    <xf numFmtId="188" fontId="5" fillId="0" borderId="10" xfId="0" applyNumberFormat="1" applyFont="1" applyBorder="1" applyAlignment="1">
      <alignment vertical="top" wrapText="1"/>
    </xf>
    <xf numFmtId="0" fontId="5" fillId="0" borderId="10" xfId="54" applyFont="1" applyBorder="1" applyAlignment="1">
      <alignment vertical="top" wrapText="1"/>
      <protection/>
    </xf>
    <xf numFmtId="49" fontId="5" fillId="0" borderId="10" xfId="54" applyNumberFormat="1" applyFont="1" applyBorder="1" applyAlignment="1">
      <alignment horizontal="center" vertical="center" wrapText="1"/>
      <protection/>
    </xf>
    <xf numFmtId="0" fontId="8" fillId="0" borderId="10" xfId="54" applyFont="1" applyBorder="1" applyAlignment="1">
      <alignment vertical="top" wrapText="1"/>
      <protection/>
    </xf>
    <xf numFmtId="0" fontId="7" fillId="0" borderId="0" xfId="0" applyFont="1" applyAlignment="1">
      <alignment vertical="top" wrapText="1"/>
    </xf>
    <xf numFmtId="0" fontId="5" fillId="0" borderId="10" xfId="53" applyFont="1" applyBorder="1" applyAlignment="1">
      <alignment wrapText="1"/>
      <protection/>
    </xf>
    <xf numFmtId="0" fontId="5" fillId="0" borderId="10" xfId="53" applyNumberFormat="1" applyFont="1" applyBorder="1" applyAlignment="1">
      <alignment wrapText="1"/>
      <protection/>
    </xf>
    <xf numFmtId="49" fontId="5" fillId="0" borderId="10" xfId="53" applyNumberFormat="1" applyFont="1" applyBorder="1" applyAlignment="1">
      <alignment horizontal="center" vertical="center"/>
      <protection/>
    </xf>
    <xf numFmtId="0" fontId="8" fillId="0" borderId="10" xfId="53" applyFont="1" applyBorder="1" applyAlignment="1">
      <alignment wrapText="1"/>
      <protection/>
    </xf>
    <xf numFmtId="49" fontId="8" fillId="0" borderId="10" xfId="53" applyNumberFormat="1" applyFont="1" applyBorder="1" applyAlignment="1">
      <alignment horizontal="center"/>
      <protection/>
    </xf>
    <xf numFmtId="188" fontId="8" fillId="0" borderId="10" xfId="0" applyNumberFormat="1" applyFont="1" applyBorder="1" applyAlignment="1">
      <alignment vertical="top" wrapText="1"/>
    </xf>
    <xf numFmtId="0" fontId="5" fillId="0" borderId="10" xfId="54" applyNumberFormat="1" applyFont="1" applyBorder="1" applyAlignment="1">
      <alignment vertical="top" wrapText="1"/>
      <protection/>
    </xf>
    <xf numFmtId="49" fontId="5" fillId="0" borderId="10" xfId="53" applyNumberFormat="1" applyFont="1" applyBorder="1" applyAlignment="1">
      <alignment horizontal="center"/>
      <protection/>
    </xf>
    <xf numFmtId="0" fontId="8" fillId="0" borderId="0" xfId="0" applyFont="1" applyAlignment="1">
      <alignment wrapText="1"/>
    </xf>
    <xf numFmtId="0" fontId="8" fillId="0" borderId="10" xfId="0" applyFont="1" applyBorder="1" applyAlignment="1">
      <alignment horizontal="center" wrapText="1"/>
    </xf>
    <xf numFmtId="0" fontId="5" fillId="0" borderId="10" xfId="53" applyFont="1" applyBorder="1" applyAlignment="1">
      <alignment/>
      <protection/>
    </xf>
    <xf numFmtId="0" fontId="8" fillId="0" borderId="10" xfId="54" applyFont="1" applyBorder="1" applyAlignment="1">
      <alignment horizontal="center" vertical="center" wrapText="1"/>
      <protection/>
    </xf>
    <xf numFmtId="0" fontId="9" fillId="0" borderId="10" xfId="54" applyFont="1" applyBorder="1" applyAlignment="1">
      <alignment vertical="top" wrapText="1"/>
      <protection/>
    </xf>
    <xf numFmtId="0" fontId="5" fillId="0" borderId="10" xfId="54" applyFont="1" applyBorder="1" applyAlignment="1" quotePrefix="1">
      <alignment vertical="top" wrapText="1"/>
      <protection/>
    </xf>
    <xf numFmtId="2" fontId="5" fillId="0" borderId="10" xfId="53" applyNumberFormat="1" applyFont="1" applyBorder="1" applyAlignment="1">
      <alignment vertical="top" wrapText="1"/>
      <protection/>
    </xf>
    <xf numFmtId="49" fontId="9" fillId="0" borderId="10" xfId="54" applyNumberFormat="1" applyFont="1" applyBorder="1" applyAlignment="1">
      <alignment horizontal="center" vertical="center" wrapText="1"/>
      <protection/>
    </xf>
    <xf numFmtId="0" fontId="5" fillId="0" borderId="0" xfId="0" applyFont="1" applyAlignment="1">
      <alignment/>
    </xf>
    <xf numFmtId="0" fontId="8" fillId="0" borderId="0" xfId="0" applyFont="1" applyAlignment="1">
      <alignment vertical="top" wrapText="1"/>
    </xf>
    <xf numFmtId="0" fontId="5" fillId="0" borderId="0" xfId="0" applyFont="1" applyAlignment="1">
      <alignment vertical="top" wrapText="1"/>
    </xf>
    <xf numFmtId="2" fontId="0" fillId="0" borderId="0" xfId="0" applyNumberFormat="1" applyAlignment="1">
      <alignment/>
    </xf>
    <xf numFmtId="49" fontId="7" fillId="0" borderId="10" xfId="54" applyNumberFormat="1" applyFont="1" applyBorder="1" applyAlignment="1">
      <alignment horizontal="center" vertical="top" wrapText="1"/>
      <protection/>
    </xf>
    <xf numFmtId="2" fontId="7" fillId="0" borderId="10" xfId="0" applyNumberFormat="1" applyFont="1" applyBorder="1" applyAlignment="1">
      <alignment horizontal="center" vertical="top" wrapText="1"/>
    </xf>
    <xf numFmtId="49" fontId="7" fillId="0" borderId="10" xfId="54" applyNumberFormat="1" applyFont="1" applyBorder="1" applyAlignment="1">
      <alignment horizontal="left" vertical="center" wrapText="1"/>
      <protection/>
    </xf>
    <xf numFmtId="49" fontId="7" fillId="0" borderId="10" xfId="54" applyNumberFormat="1" applyFont="1" applyBorder="1" applyAlignment="1">
      <alignment horizontal="center" vertical="center" wrapText="1"/>
      <protection/>
    </xf>
    <xf numFmtId="49" fontId="6" fillId="0" borderId="10" xfId="54" applyNumberFormat="1" applyFont="1" applyBorder="1" applyAlignment="1">
      <alignment horizontal="left" vertical="center" wrapText="1"/>
      <protection/>
    </xf>
    <xf numFmtId="49" fontId="6" fillId="0" borderId="10" xfId="54" applyNumberFormat="1" applyFont="1" applyBorder="1" applyAlignment="1">
      <alignment horizontal="center" vertical="center" wrapText="1"/>
      <protection/>
    </xf>
    <xf numFmtId="0" fontId="6" fillId="0" borderId="10" xfId="54" applyFont="1" applyBorder="1" applyAlignment="1">
      <alignment vertical="top" wrapText="1"/>
      <protection/>
    </xf>
    <xf numFmtId="0" fontId="6" fillId="0" borderId="10" xfId="54" applyNumberFormat="1" applyFont="1" applyBorder="1" applyAlignment="1">
      <alignment vertical="top" wrapText="1"/>
      <protection/>
    </xf>
    <xf numFmtId="0" fontId="6" fillId="0" borderId="10" xfId="53" applyNumberFormat="1" applyFont="1" applyBorder="1" applyAlignment="1">
      <alignment wrapText="1"/>
      <protection/>
    </xf>
    <xf numFmtId="49" fontId="6" fillId="0" borderId="10" xfId="53" applyNumberFormat="1" applyFont="1" applyBorder="1" applyAlignment="1">
      <alignment horizontal="center" vertical="center"/>
      <protection/>
    </xf>
    <xf numFmtId="0" fontId="7" fillId="0" borderId="10" xfId="0" applyFont="1" applyBorder="1" applyAlignment="1">
      <alignment wrapText="1"/>
    </xf>
    <xf numFmtId="0" fontId="6" fillId="0" borderId="10" xfId="0" applyFont="1" applyBorder="1" applyAlignment="1">
      <alignment wrapText="1"/>
    </xf>
    <xf numFmtId="49" fontId="6" fillId="0" borderId="10" xfId="0" applyNumberFormat="1" applyFont="1" applyBorder="1" applyAlignment="1">
      <alignment wrapText="1"/>
    </xf>
    <xf numFmtId="0" fontId="7" fillId="0" borderId="10" xfId="54" applyFont="1" applyBorder="1" applyAlignment="1">
      <alignment vertical="top" wrapText="1"/>
      <protection/>
    </xf>
    <xf numFmtId="49" fontId="7" fillId="0" borderId="10" xfId="53" applyNumberFormat="1" applyFont="1" applyBorder="1" applyAlignment="1">
      <alignment horizontal="center"/>
      <protection/>
    </xf>
    <xf numFmtId="49" fontId="6" fillId="0" borderId="10" xfId="53" applyNumberFormat="1" applyFont="1" applyBorder="1" applyAlignment="1">
      <alignment horizontal="center"/>
      <protection/>
    </xf>
    <xf numFmtId="0" fontId="7" fillId="0" borderId="10" xfId="53" applyFont="1" applyBorder="1" applyAlignment="1">
      <alignment wrapText="1"/>
      <protection/>
    </xf>
    <xf numFmtId="0" fontId="6" fillId="0" borderId="10" xfId="53" applyFont="1" applyBorder="1" applyAlignment="1">
      <alignment wrapText="1"/>
      <protection/>
    </xf>
    <xf numFmtId="0" fontId="7" fillId="0" borderId="10" xfId="54" applyFont="1" applyBorder="1" applyAlignment="1">
      <alignment horizontal="left" vertical="top" wrapText="1"/>
      <protection/>
    </xf>
    <xf numFmtId="0" fontId="7" fillId="0" borderId="10" xfId="54" applyFont="1" applyBorder="1" applyAlignment="1">
      <alignment horizontal="center" vertical="center" wrapText="1"/>
      <protection/>
    </xf>
    <xf numFmtId="0" fontId="6" fillId="0" borderId="10" xfId="0" applyFont="1" applyBorder="1" applyAlignment="1">
      <alignment wrapText="1"/>
    </xf>
    <xf numFmtId="0" fontId="7" fillId="0" borderId="10" xfId="0" applyFont="1" applyBorder="1" applyAlignment="1">
      <alignment vertical="top"/>
    </xf>
    <xf numFmtId="2" fontId="6" fillId="0" borderId="10" xfId="53" applyNumberFormat="1" applyFont="1" applyBorder="1" applyAlignment="1">
      <alignment wrapText="1"/>
      <protection/>
    </xf>
    <xf numFmtId="0" fontId="6" fillId="0" borderId="10" xfId="53" applyFont="1" applyBorder="1" applyAlignment="1">
      <alignment/>
      <protection/>
    </xf>
    <xf numFmtId="2" fontId="6" fillId="0" borderId="0" xfId="0" applyNumberFormat="1" applyFont="1" applyAlignment="1">
      <alignment vertical="top" wrapText="1"/>
    </xf>
    <xf numFmtId="188" fontId="8" fillId="0" borderId="11" xfId="0" applyNumberFormat="1" applyFont="1" applyBorder="1" applyAlignment="1">
      <alignment horizontal="right" vertical="top" wrapText="1"/>
    </xf>
    <xf numFmtId="188" fontId="8" fillId="0" borderId="11" xfId="0" applyNumberFormat="1" applyFont="1" applyBorder="1" applyAlignment="1">
      <alignment horizontal="center" vertical="top" wrapText="1"/>
    </xf>
    <xf numFmtId="188" fontId="8" fillId="0" borderId="11" xfId="54" applyNumberFormat="1" applyFont="1" applyBorder="1" applyAlignment="1">
      <alignment horizontal="right" vertical="top" wrapText="1"/>
      <protection/>
    </xf>
    <xf numFmtId="188" fontId="8" fillId="0" borderId="11" xfId="54" applyNumberFormat="1" applyFont="1" applyBorder="1" applyAlignment="1">
      <alignment vertical="top" wrapText="1"/>
      <protection/>
    </xf>
    <xf numFmtId="188" fontId="5" fillId="0" borderId="11" xfId="0" applyNumberFormat="1" applyFont="1" applyBorder="1" applyAlignment="1">
      <alignment horizontal="right" vertical="top" wrapText="1"/>
    </xf>
    <xf numFmtId="188" fontId="9" fillId="0" borderId="11" xfId="54" applyNumberFormat="1" applyFont="1" applyBorder="1" applyAlignment="1">
      <alignment vertical="top" wrapText="1"/>
      <protection/>
    </xf>
    <xf numFmtId="0" fontId="6" fillId="0" borderId="10" xfId="0" applyFont="1" applyBorder="1" applyAlignment="1">
      <alignment vertical="top" wrapText="1"/>
    </xf>
    <xf numFmtId="0" fontId="7" fillId="0" borderId="10" xfId="0" applyFont="1" applyBorder="1" applyAlignment="1">
      <alignment/>
    </xf>
    <xf numFmtId="187" fontId="15" fillId="0" borderId="10" xfId="62" applyFont="1" applyBorder="1" applyAlignment="1">
      <alignment horizontal="right" vertical="center" wrapText="1"/>
    </xf>
    <xf numFmtId="187" fontId="14" fillId="0" borderId="10" xfId="62" applyFont="1" applyBorder="1" applyAlignment="1">
      <alignment horizontal="right" vertical="center" wrapText="1"/>
    </xf>
    <xf numFmtId="0" fontId="6" fillId="0" borderId="10" xfId="0" applyFont="1" applyBorder="1" applyAlignment="1">
      <alignment horizontal="center" vertical="center" wrapText="1"/>
    </xf>
    <xf numFmtId="0" fontId="7" fillId="0" borderId="10" xfId="0" applyFont="1" applyBorder="1" applyAlignment="1">
      <alignment horizontal="center" vertical="center" wrapText="1"/>
    </xf>
    <xf numFmtId="187" fontId="15" fillId="0" borderId="10" xfId="62" applyFont="1" applyBorder="1" applyAlignment="1">
      <alignment vertical="center" wrapText="1"/>
    </xf>
    <xf numFmtId="49" fontId="7" fillId="0" borderId="10" xfId="53" applyNumberFormat="1" applyFont="1" applyBorder="1" applyAlignment="1">
      <alignment horizontal="center" vertical="center"/>
      <protection/>
    </xf>
    <xf numFmtId="0" fontId="6" fillId="0" borderId="10" xfId="53" applyFont="1" applyBorder="1" applyAlignment="1">
      <alignment horizontal="center" vertical="center" wrapText="1"/>
      <protection/>
    </xf>
    <xf numFmtId="0" fontId="7" fillId="0" borderId="10" xfId="0" applyFont="1" applyBorder="1" applyAlignment="1">
      <alignment horizontal="center" vertical="center"/>
    </xf>
    <xf numFmtId="0" fontId="6" fillId="0" borderId="10" xfId="0" applyFont="1" applyBorder="1" applyAlignment="1">
      <alignment horizontal="center" vertical="center"/>
    </xf>
    <xf numFmtId="49" fontId="17" fillId="0" borderId="10" xfId="0" applyNumberFormat="1" applyFont="1" applyBorder="1" applyAlignment="1">
      <alignment horizontal="center" vertical="center"/>
    </xf>
    <xf numFmtId="49" fontId="18" fillId="0" borderId="10" xfId="0" applyNumberFormat="1" applyFont="1" applyBorder="1" applyAlignment="1">
      <alignment horizontal="center" vertical="center"/>
    </xf>
    <xf numFmtId="49" fontId="6" fillId="0" borderId="10" xfId="0" applyNumberFormat="1" applyFont="1" applyBorder="1" applyAlignment="1">
      <alignment horizontal="center" vertical="center"/>
    </xf>
    <xf numFmtId="49" fontId="7" fillId="0" borderId="10" xfId="0" applyNumberFormat="1" applyFont="1" applyBorder="1" applyAlignment="1">
      <alignment horizontal="center" vertical="center"/>
    </xf>
    <xf numFmtId="0" fontId="6" fillId="0" borderId="10" xfId="54" applyFont="1" applyBorder="1" applyAlignment="1">
      <alignment vertical="center" wrapText="1"/>
      <protection/>
    </xf>
    <xf numFmtId="0" fontId="6" fillId="0" borderId="10" xfId="0" applyFont="1" applyBorder="1" applyAlignment="1">
      <alignment vertical="center" wrapText="1"/>
    </xf>
    <xf numFmtId="187" fontId="14" fillId="0" borderId="10" xfId="62" applyFont="1" applyBorder="1" applyAlignment="1">
      <alignment vertical="center" wrapText="1"/>
    </xf>
    <xf numFmtId="49" fontId="5" fillId="0" borderId="12" xfId="54" applyNumberFormat="1" applyFont="1" applyBorder="1" applyAlignment="1">
      <alignment horizontal="center" vertical="center" wrapText="1"/>
      <protection/>
    </xf>
    <xf numFmtId="49" fontId="8" fillId="0" borderId="12" xfId="54" applyNumberFormat="1" applyFont="1" applyBorder="1" applyAlignment="1">
      <alignment horizontal="center" vertical="center" wrapText="1"/>
      <protection/>
    </xf>
    <xf numFmtId="0" fontId="5" fillId="0" borderId="12" xfId="53" applyFont="1" applyBorder="1" applyAlignment="1">
      <alignment wrapText="1"/>
      <protection/>
    </xf>
    <xf numFmtId="49" fontId="5" fillId="0" borderId="12" xfId="53" applyNumberFormat="1" applyFont="1" applyBorder="1" applyAlignment="1">
      <alignment horizontal="center"/>
      <protection/>
    </xf>
    <xf numFmtId="49" fontId="8" fillId="0" borderId="12" xfId="53" applyNumberFormat="1" applyFont="1" applyBorder="1" applyAlignment="1">
      <alignment horizontal="center"/>
      <protection/>
    </xf>
    <xf numFmtId="0" fontId="5" fillId="0" borderId="12" xfId="53" applyFont="1" applyBorder="1" applyAlignment="1">
      <alignment horizontal="center" wrapText="1"/>
      <protection/>
    </xf>
    <xf numFmtId="0" fontId="7" fillId="0" borderId="10" xfId="0" applyFont="1" applyBorder="1" applyAlignment="1">
      <alignment vertical="center" wrapText="1"/>
    </xf>
    <xf numFmtId="187" fontId="6" fillId="0" borderId="10" xfId="62" applyFont="1" applyBorder="1" applyAlignment="1">
      <alignment horizontal="right" vertical="center" wrapText="1"/>
    </xf>
    <xf numFmtId="0" fontId="6" fillId="0" borderId="13" xfId="0" applyFont="1" applyBorder="1" applyAlignment="1">
      <alignment vertical="center" wrapText="1"/>
    </xf>
    <xf numFmtId="0" fontId="7" fillId="0" borderId="13" xfId="0" applyFont="1" applyBorder="1" applyAlignment="1">
      <alignment vertical="center"/>
    </xf>
    <xf numFmtId="0" fontId="7" fillId="0" borderId="13" xfId="0" applyFont="1" applyBorder="1" applyAlignment="1">
      <alignment horizontal="center" vertical="center"/>
    </xf>
    <xf numFmtId="0" fontId="6" fillId="0" borderId="13" xfId="0" applyFont="1" applyBorder="1" applyAlignment="1">
      <alignment horizontal="center" vertical="center"/>
    </xf>
    <xf numFmtId="187" fontId="7" fillId="0" borderId="10" xfId="62" applyFont="1" applyFill="1" applyBorder="1" applyAlignment="1">
      <alignment horizontal="right" vertical="center" wrapText="1"/>
    </xf>
    <xf numFmtId="187" fontId="15" fillId="0" borderId="10" xfId="62" applyFont="1" applyFill="1" applyBorder="1" applyAlignment="1">
      <alignment horizontal="right" vertical="center" wrapText="1"/>
    </xf>
    <xf numFmtId="0" fontId="6" fillId="0" borderId="10" xfId="0" applyFont="1" applyBorder="1" applyAlignment="1">
      <alignment horizontal="justify" vertical="center" wrapText="1"/>
    </xf>
    <xf numFmtId="0" fontId="7" fillId="0" borderId="10" xfId="0" applyFont="1" applyBorder="1" applyAlignment="1">
      <alignment horizontal="justify" vertical="center" wrapText="1"/>
    </xf>
    <xf numFmtId="0" fontId="6" fillId="0" borderId="0" xfId="0" applyFont="1" applyAlignment="1">
      <alignment horizontal="left" wrapText="1"/>
    </xf>
    <xf numFmtId="187" fontId="14" fillId="33" borderId="10" xfId="62" applyFont="1" applyFill="1" applyBorder="1" applyAlignment="1">
      <alignment horizontal="right" vertical="center" wrapText="1"/>
    </xf>
    <xf numFmtId="187" fontId="6" fillId="33" borderId="10" xfId="62" applyFont="1" applyFill="1" applyBorder="1" applyAlignment="1">
      <alignment horizontal="right" vertical="center" wrapText="1"/>
    </xf>
    <xf numFmtId="0" fontId="6" fillId="0" borderId="0" xfId="0" applyFont="1" applyAlignment="1">
      <alignment horizontal="left"/>
    </xf>
    <xf numFmtId="0" fontId="6" fillId="0" borderId="0" xfId="0" applyFont="1" applyAlignment="1">
      <alignment horizontal="left" vertical="top"/>
    </xf>
    <xf numFmtId="0" fontId="6" fillId="0" borderId="0" xfId="0" applyFont="1" applyAlignment="1">
      <alignment wrapText="1"/>
    </xf>
    <xf numFmtId="0" fontId="7" fillId="0" borderId="0" xfId="54" applyFont="1" applyAlignment="1">
      <alignment horizontal="center" vertical="top" wrapText="1"/>
      <protection/>
    </xf>
    <xf numFmtId="0" fontId="6" fillId="0" borderId="0" xfId="0" applyFont="1" applyAlignment="1">
      <alignment horizontal="lef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Лист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1">
    <dxf>
      <font>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237"/>
  <sheetViews>
    <sheetView tabSelected="1" zoomScale="120" zoomScaleNormal="120" zoomScalePageLayoutView="0" workbookViewId="0" topLeftCell="A1">
      <selection activeCell="B12" sqref="B12:E12"/>
    </sheetView>
  </sheetViews>
  <sheetFormatPr defaultColWidth="9.140625" defaultRowHeight="12.75"/>
  <cols>
    <col min="1" max="1" width="0.2890625" style="0" customWidth="1"/>
    <col min="2" max="2" width="27.57421875" style="0" hidden="1" customWidth="1"/>
    <col min="3" max="3" width="49.421875" style="0" customWidth="1"/>
    <col min="4" max="4" width="26.7109375" style="0" customWidth="1"/>
    <col min="5" max="5" width="14.421875" style="0" customWidth="1"/>
    <col min="6" max="6" width="10.57421875" style="0" hidden="1" customWidth="1"/>
    <col min="7" max="7" width="9.140625" style="0" hidden="1" customWidth="1"/>
    <col min="8" max="8" width="12.28125" style="0" customWidth="1"/>
  </cols>
  <sheetData>
    <row r="1" spans="1:8" ht="13.5" customHeight="1">
      <c r="A1" s="1"/>
      <c r="B1" s="2"/>
      <c r="C1" s="2"/>
      <c r="D1" s="116" t="s">
        <v>371</v>
      </c>
      <c r="E1" s="116"/>
      <c r="F1" s="3"/>
      <c r="H1" s="4"/>
    </row>
    <row r="2" spans="1:8" ht="12" customHeight="1">
      <c r="A2" s="1"/>
      <c r="B2" s="2"/>
      <c r="C2" s="2"/>
      <c r="D2" s="116" t="s">
        <v>379</v>
      </c>
      <c r="E2" s="116"/>
      <c r="F2" s="3"/>
      <c r="H2" s="4"/>
    </row>
    <row r="3" spans="1:8" ht="12.75" customHeight="1">
      <c r="A3" s="1"/>
      <c r="B3" s="2"/>
      <c r="C3" s="2"/>
      <c r="D3" s="116" t="s">
        <v>389</v>
      </c>
      <c r="E3" s="116"/>
      <c r="F3" s="5"/>
      <c r="G3" s="6"/>
      <c r="H3" s="4"/>
    </row>
    <row r="4" spans="1:8" ht="11.25" customHeight="1">
      <c r="A4" s="1"/>
      <c r="B4" s="7"/>
      <c r="C4" s="2"/>
      <c r="D4" s="117" t="s">
        <v>270</v>
      </c>
      <c r="E4" s="116"/>
      <c r="F4" s="8"/>
      <c r="G4" s="8"/>
      <c r="H4" s="8"/>
    </row>
    <row r="5" spans="1:8" ht="12" customHeight="1" hidden="1">
      <c r="A5" s="1"/>
      <c r="B5" s="7"/>
      <c r="C5" s="2"/>
      <c r="D5" s="117" t="s">
        <v>354</v>
      </c>
      <c r="E5" s="116"/>
      <c r="F5" s="8"/>
      <c r="G5" s="8"/>
      <c r="H5" s="8"/>
    </row>
    <row r="6" spans="1:8" ht="15" customHeight="1">
      <c r="A6" s="1"/>
      <c r="B6" s="12"/>
      <c r="C6" s="2"/>
      <c r="D6" s="120" t="s">
        <v>390</v>
      </c>
      <c r="E6" s="120"/>
      <c r="F6" s="12"/>
      <c r="G6" s="12"/>
      <c r="H6" s="12"/>
    </row>
    <row r="7" spans="1:8" ht="12.75" customHeight="1">
      <c r="A7" s="1"/>
      <c r="B7" s="7"/>
      <c r="C7" s="2"/>
      <c r="D7" s="117" t="s">
        <v>384</v>
      </c>
      <c r="E7" s="116"/>
      <c r="F7" s="8"/>
      <c r="G7" s="8"/>
      <c r="H7" s="8"/>
    </row>
    <row r="8" spans="1:8" ht="12.75" customHeight="1">
      <c r="A8" s="1"/>
      <c r="B8" s="7"/>
      <c r="C8" s="2"/>
      <c r="D8" s="117" t="s">
        <v>396</v>
      </c>
      <c r="E8" s="116"/>
      <c r="F8" s="8"/>
      <c r="G8" s="8"/>
      <c r="H8" s="8"/>
    </row>
    <row r="9" spans="1:8" ht="15" customHeight="1">
      <c r="A9" s="4"/>
      <c r="B9" s="8"/>
      <c r="C9" s="118"/>
      <c r="D9" s="120" t="s">
        <v>415</v>
      </c>
      <c r="E9" s="120"/>
      <c r="F9" s="8"/>
      <c r="G9" s="8"/>
      <c r="H9" s="8"/>
    </row>
    <row r="10" spans="1:8" ht="25.5" customHeight="1">
      <c r="A10" s="4"/>
      <c r="B10" s="8"/>
      <c r="C10" s="113"/>
      <c r="D10" s="120" t="s">
        <v>416</v>
      </c>
      <c r="E10" s="120"/>
      <c r="F10" s="8"/>
      <c r="G10" s="8"/>
      <c r="H10" s="8"/>
    </row>
    <row r="11" spans="1:8" ht="15" customHeight="1">
      <c r="A11" s="4"/>
      <c r="B11" s="8"/>
      <c r="C11" s="113"/>
      <c r="D11" s="120"/>
      <c r="E11" s="120"/>
      <c r="F11" s="8"/>
      <c r="G11" s="8"/>
      <c r="H11" s="8"/>
    </row>
    <row r="12" spans="1:16" ht="39.75" customHeight="1">
      <c r="A12" s="9"/>
      <c r="B12" s="119" t="s">
        <v>395</v>
      </c>
      <c r="C12" s="119"/>
      <c r="D12" s="119"/>
      <c r="E12" s="119"/>
      <c r="F12" s="10"/>
      <c r="G12" s="4"/>
      <c r="H12" s="4"/>
      <c r="M12" s="119"/>
      <c r="N12" s="119"/>
      <c r="O12" s="119"/>
      <c r="P12" s="119"/>
    </row>
    <row r="13" spans="1:8" s="17" customFormat="1" ht="15.75">
      <c r="A13" s="13"/>
      <c r="B13" s="14"/>
      <c r="C13" s="14"/>
      <c r="D13" s="14"/>
      <c r="E13" s="11" t="s">
        <v>353</v>
      </c>
      <c r="F13" s="15"/>
      <c r="G13" s="16"/>
      <c r="H13" s="16"/>
    </row>
    <row r="14" spans="1:8" s="17" customFormat="1" ht="40.5" customHeight="1">
      <c r="A14" s="18" t="s">
        <v>5</v>
      </c>
      <c r="B14" s="19" t="s">
        <v>6</v>
      </c>
      <c r="C14" s="48" t="s">
        <v>5</v>
      </c>
      <c r="D14" s="48" t="s">
        <v>6</v>
      </c>
      <c r="E14" s="49" t="s">
        <v>7</v>
      </c>
      <c r="F14" s="74" t="s">
        <v>8</v>
      </c>
      <c r="G14" s="20" t="s">
        <v>9</v>
      </c>
      <c r="H14" s="16"/>
    </row>
    <row r="15" spans="1:8" s="17" customFormat="1" ht="15" customHeight="1">
      <c r="A15" s="21" t="s">
        <v>10</v>
      </c>
      <c r="B15" s="22" t="s">
        <v>11</v>
      </c>
      <c r="C15" s="50" t="s">
        <v>12</v>
      </c>
      <c r="D15" s="51" t="s">
        <v>35</v>
      </c>
      <c r="E15" s="81">
        <f>E16+E35+E38+E113</f>
        <v>711133</v>
      </c>
      <c r="F15" s="75">
        <f>F16+F22+F23+F38+F45+F53+F58+F48+F55</f>
        <v>1523.0430000000001</v>
      </c>
      <c r="G15" s="23">
        <f aca="true" t="shared" si="0" ref="G15:G23">E15-F15</f>
        <v>709609.957</v>
      </c>
      <c r="H15" s="72"/>
    </row>
    <row r="16" spans="1:8" s="17" customFormat="1" ht="15.75" customHeight="1">
      <c r="A16" s="21" t="s">
        <v>13</v>
      </c>
      <c r="B16" s="22" t="s">
        <v>14</v>
      </c>
      <c r="C16" s="50" t="s">
        <v>263</v>
      </c>
      <c r="D16" s="51" t="s">
        <v>36</v>
      </c>
      <c r="E16" s="81">
        <f>E17</f>
        <v>119454</v>
      </c>
      <c r="F16" s="75">
        <f>F17</f>
        <v>355</v>
      </c>
      <c r="G16" s="23">
        <f t="shared" si="0"/>
        <v>119099</v>
      </c>
      <c r="H16" s="16"/>
    </row>
    <row r="17" spans="1:8" s="17" customFormat="1" ht="15" customHeight="1">
      <c r="A17" s="21" t="s">
        <v>15</v>
      </c>
      <c r="B17" s="22" t="s">
        <v>16</v>
      </c>
      <c r="C17" s="50" t="s">
        <v>15</v>
      </c>
      <c r="D17" s="51" t="s">
        <v>37</v>
      </c>
      <c r="E17" s="81">
        <f>E32+E34+E33</f>
        <v>119454</v>
      </c>
      <c r="F17" s="75">
        <f>SUM(F18:F18,F20)</f>
        <v>355</v>
      </c>
      <c r="G17" s="23">
        <f t="shared" si="0"/>
        <v>119099</v>
      </c>
      <c r="H17" s="16"/>
    </row>
    <row r="18" spans="1:8" s="17" customFormat="1" ht="0.75" customHeight="1">
      <c r="A18" s="24" t="s">
        <v>17</v>
      </c>
      <c r="B18" s="25" t="s">
        <v>18</v>
      </c>
      <c r="C18" s="52" t="s">
        <v>17</v>
      </c>
      <c r="D18" s="53" t="s">
        <v>19</v>
      </c>
      <c r="E18" s="81">
        <v>662</v>
      </c>
      <c r="F18" s="73">
        <v>354</v>
      </c>
      <c r="G18" s="23">
        <f t="shared" si="0"/>
        <v>308</v>
      </c>
      <c r="H18" s="16"/>
    </row>
    <row r="19" spans="1:8" s="17" customFormat="1" ht="83.25" customHeight="1" hidden="1">
      <c r="A19" s="28" t="s">
        <v>23</v>
      </c>
      <c r="B19" s="25" t="s">
        <v>24</v>
      </c>
      <c r="C19" s="55" t="s">
        <v>31</v>
      </c>
      <c r="D19" s="53" t="s">
        <v>39</v>
      </c>
      <c r="E19" s="81">
        <v>10</v>
      </c>
      <c r="F19" s="73">
        <v>41</v>
      </c>
      <c r="G19" s="23">
        <f t="shared" si="0"/>
        <v>-31</v>
      </c>
      <c r="H19" s="16"/>
    </row>
    <row r="20" spans="1:8" s="17" customFormat="1" ht="31.5" customHeight="1" hidden="1">
      <c r="A20" s="29" t="s">
        <v>25</v>
      </c>
      <c r="B20" s="30" t="s">
        <v>26</v>
      </c>
      <c r="C20" s="56" t="s">
        <v>32</v>
      </c>
      <c r="D20" s="57" t="s">
        <v>40</v>
      </c>
      <c r="E20" s="81">
        <v>1</v>
      </c>
      <c r="F20" s="73">
        <v>1</v>
      </c>
      <c r="G20" s="23">
        <f t="shared" si="0"/>
        <v>0</v>
      </c>
      <c r="H20" s="16"/>
    </row>
    <row r="21" spans="1:10" s="17" customFormat="1" ht="24" customHeight="1" hidden="1">
      <c r="A21" s="31" t="s">
        <v>62</v>
      </c>
      <c r="B21" s="22" t="s">
        <v>64</v>
      </c>
      <c r="C21" s="58" t="s">
        <v>27</v>
      </c>
      <c r="D21" s="51" t="s">
        <v>28</v>
      </c>
      <c r="E21" s="81">
        <v>976.571</v>
      </c>
      <c r="F21" s="73">
        <f>SUM(F22:F23)</f>
        <v>631</v>
      </c>
      <c r="G21" s="23">
        <f t="shared" si="0"/>
        <v>345.571</v>
      </c>
      <c r="H21" s="45"/>
      <c r="I21" s="44"/>
      <c r="J21" s="44"/>
    </row>
    <row r="22" spans="1:8" s="17" customFormat="1" ht="25.5" customHeight="1" hidden="1">
      <c r="A22" s="24" t="s">
        <v>65</v>
      </c>
      <c r="B22" s="25" t="s">
        <v>66</v>
      </c>
      <c r="C22" s="59" t="s">
        <v>29</v>
      </c>
      <c r="D22" s="53" t="s">
        <v>30</v>
      </c>
      <c r="E22" s="82">
        <v>976.571</v>
      </c>
      <c r="F22" s="73">
        <v>510</v>
      </c>
      <c r="G22" s="23">
        <f t="shared" si="0"/>
        <v>466.571</v>
      </c>
      <c r="H22" s="16"/>
    </row>
    <row r="23" spans="1:8" s="17" customFormat="1" ht="47.25" customHeight="1" hidden="1">
      <c r="A23" s="24" t="s">
        <v>67</v>
      </c>
      <c r="B23" s="25" t="s">
        <v>68</v>
      </c>
      <c r="C23" s="59" t="s">
        <v>276</v>
      </c>
      <c r="D23" s="53" t="s">
        <v>280</v>
      </c>
      <c r="E23" s="82">
        <v>357.423</v>
      </c>
      <c r="F23" s="73">
        <v>121</v>
      </c>
      <c r="G23" s="23">
        <f t="shared" si="0"/>
        <v>236.423</v>
      </c>
      <c r="H23" s="16"/>
    </row>
    <row r="24" spans="1:8" s="17" customFormat="1" ht="63" customHeight="1" hidden="1">
      <c r="A24" s="24"/>
      <c r="B24" s="25"/>
      <c r="C24" s="59" t="s">
        <v>277</v>
      </c>
      <c r="D24" s="53" t="s">
        <v>281</v>
      </c>
      <c r="E24" s="82">
        <v>7.409</v>
      </c>
      <c r="F24" s="73"/>
      <c r="G24" s="23"/>
      <c r="H24" s="16"/>
    </row>
    <row r="25" spans="1:8" s="17" customFormat="1" ht="57" customHeight="1" hidden="1">
      <c r="A25" s="24"/>
      <c r="B25" s="25"/>
      <c r="C25" s="60" t="s">
        <v>278</v>
      </c>
      <c r="D25" s="53" t="s">
        <v>282</v>
      </c>
      <c r="E25" s="82">
        <v>578.685</v>
      </c>
      <c r="F25" s="73"/>
      <c r="G25" s="23"/>
      <c r="H25" s="16"/>
    </row>
    <row r="26" spans="1:28" s="17" customFormat="1" ht="51" customHeight="1" hidden="1">
      <c r="A26" s="24"/>
      <c r="B26" s="25"/>
      <c r="C26" s="60" t="s">
        <v>279</v>
      </c>
      <c r="D26" s="53" t="s">
        <v>283</v>
      </c>
      <c r="E26" s="82">
        <v>33.054</v>
      </c>
      <c r="F26" s="73"/>
      <c r="G26" s="23"/>
      <c r="H26" s="46"/>
      <c r="I26" s="44"/>
      <c r="J26" s="44"/>
      <c r="K26" s="44"/>
      <c r="L26" s="44"/>
      <c r="M26" s="44"/>
      <c r="N26" s="44"/>
      <c r="O26" s="44"/>
      <c r="P26" s="44"/>
      <c r="Q26" s="44"/>
      <c r="R26" s="44"/>
      <c r="S26" s="44"/>
      <c r="T26" s="44"/>
      <c r="U26" s="44"/>
      <c r="V26" s="44"/>
      <c r="W26" s="44"/>
      <c r="X26" s="44"/>
      <c r="Y26" s="44"/>
      <c r="Z26" s="44"/>
      <c r="AA26" s="44"/>
      <c r="AB26" s="44"/>
    </row>
    <row r="27" spans="1:8" s="17" customFormat="1" ht="12" customHeight="1" hidden="1">
      <c r="A27" s="24"/>
      <c r="B27" s="25"/>
      <c r="C27" s="52"/>
      <c r="D27" s="53"/>
      <c r="E27" s="82"/>
      <c r="F27" s="73"/>
      <c r="G27" s="23"/>
      <c r="H27" s="16"/>
    </row>
    <row r="28" spans="1:8" s="17" customFormat="1" ht="71.25" customHeight="1" hidden="1">
      <c r="A28" s="24"/>
      <c r="B28" s="25"/>
      <c r="C28" s="52" t="s">
        <v>352</v>
      </c>
      <c r="D28" s="53" t="s">
        <v>351</v>
      </c>
      <c r="E28" s="82"/>
      <c r="F28" s="73"/>
      <c r="G28" s="23"/>
      <c r="H28" s="16"/>
    </row>
    <row r="29" spans="1:8" s="17" customFormat="1" ht="41.25" customHeight="1" hidden="1">
      <c r="A29" s="24"/>
      <c r="B29" s="25"/>
      <c r="C29" s="52" t="s">
        <v>32</v>
      </c>
      <c r="D29" s="53" t="s">
        <v>314</v>
      </c>
      <c r="E29" s="82"/>
      <c r="F29" s="73"/>
      <c r="G29" s="23"/>
      <c r="H29" s="16"/>
    </row>
    <row r="30" spans="1:8" s="17" customFormat="1" ht="21" customHeight="1" hidden="1">
      <c r="A30" s="24"/>
      <c r="B30" s="25"/>
      <c r="C30" s="52" t="s">
        <v>307</v>
      </c>
      <c r="D30" s="53" t="s">
        <v>305</v>
      </c>
      <c r="E30" s="82" t="s">
        <v>306</v>
      </c>
      <c r="F30" s="73"/>
      <c r="G30" s="23"/>
      <c r="H30" s="16"/>
    </row>
    <row r="31" spans="1:8" s="17" customFormat="1" ht="21" customHeight="1" hidden="1">
      <c r="A31" s="24"/>
      <c r="B31" s="25"/>
      <c r="C31" s="52" t="s">
        <v>350</v>
      </c>
      <c r="D31" s="53" t="s">
        <v>305</v>
      </c>
      <c r="E31" s="82"/>
      <c r="F31" s="73"/>
      <c r="G31" s="23"/>
      <c r="H31" s="16"/>
    </row>
    <row r="32" spans="1:8" s="17" customFormat="1" ht="51.75" customHeight="1">
      <c r="A32" s="24"/>
      <c r="B32" s="25"/>
      <c r="C32" s="79" t="s">
        <v>63</v>
      </c>
      <c r="D32" s="83" t="s">
        <v>38</v>
      </c>
      <c r="E32" s="82">
        <v>106822</v>
      </c>
      <c r="F32" s="73"/>
      <c r="G32" s="23"/>
      <c r="H32" s="16"/>
    </row>
    <row r="33" spans="1:8" s="17" customFormat="1" ht="96" customHeight="1">
      <c r="A33" s="24"/>
      <c r="B33" s="25"/>
      <c r="C33" s="79" t="s">
        <v>386</v>
      </c>
      <c r="D33" s="83" t="s">
        <v>385</v>
      </c>
      <c r="E33" s="82">
        <v>11037</v>
      </c>
      <c r="F33" s="73"/>
      <c r="G33" s="23"/>
      <c r="H33" s="16"/>
    </row>
    <row r="34" spans="1:8" s="17" customFormat="1" ht="41.25" customHeight="1">
      <c r="A34" s="24"/>
      <c r="B34" s="25"/>
      <c r="C34" s="59" t="s">
        <v>370</v>
      </c>
      <c r="D34" s="83" t="s">
        <v>314</v>
      </c>
      <c r="E34" s="82">
        <v>1595</v>
      </c>
      <c r="F34" s="73"/>
      <c r="G34" s="23"/>
      <c r="H34" s="16"/>
    </row>
    <row r="35" spans="1:8" s="17" customFormat="1" ht="21" customHeight="1">
      <c r="A35" s="24"/>
      <c r="B35" s="25"/>
      <c r="C35" s="58" t="s">
        <v>366</v>
      </c>
      <c r="D35" s="84" t="s">
        <v>367</v>
      </c>
      <c r="E35" s="81">
        <f>E36</f>
        <v>6598</v>
      </c>
      <c r="F35" s="73"/>
      <c r="G35" s="23"/>
      <c r="H35" s="16"/>
    </row>
    <row r="36" spans="1:8" s="17" customFormat="1" ht="14.25" customHeight="1">
      <c r="A36" s="24"/>
      <c r="B36" s="25"/>
      <c r="C36" s="59" t="s">
        <v>67</v>
      </c>
      <c r="D36" s="83" t="s">
        <v>368</v>
      </c>
      <c r="E36" s="82">
        <f>E37</f>
        <v>6598</v>
      </c>
      <c r="F36" s="73"/>
      <c r="G36" s="23"/>
      <c r="H36" s="16"/>
    </row>
    <row r="37" spans="1:8" s="17" customFormat="1" ht="14.25" customHeight="1">
      <c r="A37" s="24"/>
      <c r="B37" s="25"/>
      <c r="C37" s="59" t="s">
        <v>67</v>
      </c>
      <c r="D37" s="83" t="s">
        <v>369</v>
      </c>
      <c r="E37" s="82">
        <v>6598</v>
      </c>
      <c r="F37" s="73"/>
      <c r="G37" s="23"/>
      <c r="H37" s="16"/>
    </row>
    <row r="38" spans="1:8" s="17" customFormat="1" ht="14.25" customHeight="1">
      <c r="A38" s="26" t="s">
        <v>69</v>
      </c>
      <c r="B38" s="22" t="s">
        <v>70</v>
      </c>
      <c r="C38" s="50" t="s">
        <v>2</v>
      </c>
      <c r="D38" s="51" t="s">
        <v>41</v>
      </c>
      <c r="E38" s="85">
        <f>E41+E39</f>
        <v>584966</v>
      </c>
      <c r="F38" s="76">
        <f>SUM(F40:F42)</f>
        <v>13</v>
      </c>
      <c r="G38" s="23">
        <f>E38-F38</f>
        <v>584953</v>
      </c>
      <c r="H38" s="16"/>
    </row>
    <row r="39" spans="1:8" s="17" customFormat="1" ht="15" customHeight="1">
      <c r="A39" s="26" t="s">
        <v>71</v>
      </c>
      <c r="B39" s="22" t="s">
        <v>72</v>
      </c>
      <c r="C39" s="61" t="s">
        <v>284</v>
      </c>
      <c r="D39" s="51" t="s">
        <v>42</v>
      </c>
      <c r="E39" s="85">
        <f>E40</f>
        <v>55103</v>
      </c>
      <c r="F39" s="76"/>
      <c r="G39" s="23"/>
      <c r="H39" s="16"/>
    </row>
    <row r="40" spans="1:8" s="17" customFormat="1" ht="39.75" customHeight="1">
      <c r="A40" s="24" t="s">
        <v>73</v>
      </c>
      <c r="B40" s="25" t="s">
        <v>74</v>
      </c>
      <c r="C40" s="54" t="s">
        <v>378</v>
      </c>
      <c r="D40" s="53" t="s">
        <v>43</v>
      </c>
      <c r="E40" s="82">
        <v>55103</v>
      </c>
      <c r="F40" s="73">
        <v>10</v>
      </c>
      <c r="G40" s="23">
        <f aca="true" t="shared" si="1" ref="G40:G48">E40-F40</f>
        <v>55093</v>
      </c>
      <c r="H40" s="16"/>
    </row>
    <row r="41" spans="1:8" s="17" customFormat="1" ht="17.25" customHeight="1">
      <c r="A41" s="24" t="s">
        <v>75</v>
      </c>
      <c r="B41" s="25" t="s">
        <v>76</v>
      </c>
      <c r="C41" s="61" t="s">
        <v>285</v>
      </c>
      <c r="D41" s="51" t="s">
        <v>44</v>
      </c>
      <c r="E41" s="81">
        <f>E104+E43</f>
        <v>529863</v>
      </c>
      <c r="F41" s="73">
        <v>2</v>
      </c>
      <c r="G41" s="23">
        <f t="shared" si="1"/>
        <v>529861</v>
      </c>
      <c r="H41" s="16"/>
    </row>
    <row r="42" spans="1:8" s="17" customFormat="1" ht="409.5" customHeight="1" hidden="1" thickBot="1">
      <c r="A42" s="26" t="s">
        <v>77</v>
      </c>
      <c r="B42" s="32" t="s">
        <v>78</v>
      </c>
      <c r="C42" s="62" t="s">
        <v>249</v>
      </c>
      <c r="D42" s="86" t="s">
        <v>247</v>
      </c>
      <c r="E42" s="81"/>
      <c r="F42" s="73">
        <f>SUM(F43:F44)</f>
        <v>1</v>
      </c>
      <c r="G42" s="33">
        <f t="shared" si="1"/>
        <v>-1</v>
      </c>
      <c r="H42" s="27"/>
    </row>
    <row r="43" spans="1:8" s="17" customFormat="1" ht="15.75" customHeight="1">
      <c r="A43" s="34" t="s">
        <v>79</v>
      </c>
      <c r="B43" s="25" t="s">
        <v>80</v>
      </c>
      <c r="C43" s="52" t="s">
        <v>315</v>
      </c>
      <c r="D43" s="57" t="s">
        <v>316</v>
      </c>
      <c r="E43" s="82">
        <f>E44</f>
        <v>333193</v>
      </c>
      <c r="F43" s="73">
        <v>1</v>
      </c>
      <c r="G43" s="23">
        <f t="shared" si="1"/>
        <v>333192</v>
      </c>
      <c r="H43" s="16"/>
    </row>
    <row r="44" spans="1:8" s="17" customFormat="1" ht="32.25" customHeight="1">
      <c r="A44" s="24" t="s">
        <v>81</v>
      </c>
      <c r="B44" s="25" t="s">
        <v>82</v>
      </c>
      <c r="C44" s="52" t="s">
        <v>317</v>
      </c>
      <c r="D44" s="57" t="s">
        <v>318</v>
      </c>
      <c r="E44" s="82">
        <v>333193</v>
      </c>
      <c r="F44" s="73"/>
      <c r="G44" s="23">
        <f t="shared" si="1"/>
        <v>333193</v>
      </c>
      <c r="H44" s="16"/>
    </row>
    <row r="45" spans="1:8" s="17" customFormat="1" ht="0.75" customHeight="1" hidden="1">
      <c r="A45" s="26" t="s">
        <v>83</v>
      </c>
      <c r="B45" s="32" t="s">
        <v>84</v>
      </c>
      <c r="C45" s="62"/>
      <c r="D45" s="86"/>
      <c r="E45" s="81"/>
      <c r="F45" s="73">
        <f>SUM(F47)</f>
        <v>8</v>
      </c>
      <c r="G45" s="23">
        <f t="shared" si="1"/>
        <v>-8</v>
      </c>
      <c r="H45" s="27"/>
    </row>
    <row r="46" spans="1:8" s="17" customFormat="1" ht="45.75" customHeight="1" hidden="1">
      <c r="A46" s="31" t="s">
        <v>85</v>
      </c>
      <c r="B46" s="32" t="s">
        <v>86</v>
      </c>
      <c r="C46" s="62"/>
      <c r="D46" s="86"/>
      <c r="E46" s="81"/>
      <c r="F46" s="73">
        <f>F47</f>
        <v>8</v>
      </c>
      <c r="G46" s="23">
        <f t="shared" si="1"/>
        <v>-8</v>
      </c>
      <c r="H46" s="27"/>
    </row>
    <row r="47" spans="1:8" s="17" customFormat="1" ht="45.75" customHeight="1" hidden="1">
      <c r="A47" s="24" t="s">
        <v>87</v>
      </c>
      <c r="B47" s="35" t="s">
        <v>88</v>
      </c>
      <c r="C47" s="63"/>
      <c r="D47" s="57"/>
      <c r="E47" s="81"/>
      <c r="F47" s="73">
        <v>8</v>
      </c>
      <c r="G47" s="23">
        <f t="shared" si="1"/>
        <v>-8</v>
      </c>
      <c r="H47" s="16"/>
    </row>
    <row r="48" spans="1:8" s="17" customFormat="1" ht="45.75" customHeight="1" hidden="1">
      <c r="A48" s="31" t="s">
        <v>89</v>
      </c>
      <c r="B48" s="32" t="s">
        <v>90</v>
      </c>
      <c r="C48" s="64" t="s">
        <v>89</v>
      </c>
      <c r="D48" s="86" t="s">
        <v>91</v>
      </c>
      <c r="E48" s="85"/>
      <c r="F48" s="76">
        <f>SUM(F51:F52)</f>
        <v>314</v>
      </c>
      <c r="G48" s="23">
        <f t="shared" si="1"/>
        <v>-314</v>
      </c>
      <c r="H48" s="16"/>
    </row>
    <row r="49" spans="1:8" s="17" customFormat="1" ht="45.75" customHeight="1" hidden="1">
      <c r="A49" s="36" t="s">
        <v>92</v>
      </c>
      <c r="B49" s="37" t="s">
        <v>93</v>
      </c>
      <c r="C49" s="58" t="s">
        <v>92</v>
      </c>
      <c r="D49" s="84" t="s">
        <v>93</v>
      </c>
      <c r="E49" s="85"/>
      <c r="F49" s="76"/>
      <c r="G49" s="23"/>
      <c r="H49" s="16"/>
    </row>
    <row r="50" spans="1:8" s="17" customFormat="1" ht="45.75" customHeight="1" hidden="1">
      <c r="A50" s="31"/>
      <c r="B50" s="32"/>
      <c r="C50" s="64"/>
      <c r="D50" s="86"/>
      <c r="E50" s="85"/>
      <c r="F50" s="76"/>
      <c r="G50" s="23"/>
      <c r="H50" s="16"/>
    </row>
    <row r="51" spans="1:8" s="17" customFormat="1" ht="45.75" customHeight="1" hidden="1">
      <c r="A51" s="28" t="s">
        <v>94</v>
      </c>
      <c r="B51" s="35" t="s">
        <v>95</v>
      </c>
      <c r="C51" s="65" t="s">
        <v>96</v>
      </c>
      <c r="D51" s="87" t="s">
        <v>250</v>
      </c>
      <c r="E51" s="81"/>
      <c r="F51" s="73">
        <v>262</v>
      </c>
      <c r="G51" s="23">
        <f>E51-F51</f>
        <v>-262</v>
      </c>
      <c r="H51" s="16"/>
    </row>
    <row r="52" spans="1:8" s="17" customFormat="1" ht="0.75" customHeight="1" hidden="1">
      <c r="A52" s="28" t="s">
        <v>97</v>
      </c>
      <c r="B52" s="35" t="s">
        <v>98</v>
      </c>
      <c r="C52" s="65" t="s">
        <v>99</v>
      </c>
      <c r="D52" s="57" t="s">
        <v>98</v>
      </c>
      <c r="E52" s="81"/>
      <c r="F52" s="73">
        <v>52</v>
      </c>
      <c r="G52" s="23">
        <f>E52-F52</f>
        <v>-52</v>
      </c>
      <c r="H52" s="16"/>
    </row>
    <row r="53" spans="1:8" s="17" customFormat="1" ht="45.75" customHeight="1" hidden="1">
      <c r="A53" s="26" t="s">
        <v>100</v>
      </c>
      <c r="B53" s="22" t="s">
        <v>101</v>
      </c>
      <c r="C53" s="61" t="s">
        <v>100</v>
      </c>
      <c r="D53" s="51" t="s">
        <v>101</v>
      </c>
      <c r="E53" s="85"/>
      <c r="F53" s="76">
        <f>SUM(F54)</f>
        <v>22</v>
      </c>
      <c r="G53" s="23">
        <f>E53-F53</f>
        <v>-22</v>
      </c>
      <c r="H53" s="16"/>
    </row>
    <row r="54" spans="1:8" s="17" customFormat="1" ht="45.75" customHeight="1" hidden="1">
      <c r="A54" s="26" t="s">
        <v>102</v>
      </c>
      <c r="B54" s="22" t="s">
        <v>103</v>
      </c>
      <c r="C54" s="61" t="s">
        <v>102</v>
      </c>
      <c r="D54" s="51" t="s">
        <v>103</v>
      </c>
      <c r="E54" s="81"/>
      <c r="F54" s="73">
        <v>22</v>
      </c>
      <c r="G54" s="23">
        <f>E54-F54</f>
        <v>-22</v>
      </c>
      <c r="H54" s="16"/>
    </row>
    <row r="55" spans="1:8" s="17" customFormat="1" ht="45.75" customHeight="1" hidden="1">
      <c r="A55" s="31" t="s">
        <v>104</v>
      </c>
      <c r="B55" s="32" t="s">
        <v>105</v>
      </c>
      <c r="C55" s="64" t="s">
        <v>104</v>
      </c>
      <c r="D55" s="86" t="s">
        <v>105</v>
      </c>
      <c r="E55" s="81"/>
      <c r="F55" s="73">
        <f>F57</f>
        <v>4</v>
      </c>
      <c r="G55" s="23">
        <f>E55-F55</f>
        <v>-4</v>
      </c>
      <c r="H55" s="27"/>
    </row>
    <row r="56" spans="1:8" s="17" customFormat="1" ht="45.75" customHeight="1" hidden="1">
      <c r="A56" s="26" t="s">
        <v>106</v>
      </c>
      <c r="B56" s="32" t="s">
        <v>107</v>
      </c>
      <c r="C56" s="61" t="s">
        <v>106</v>
      </c>
      <c r="D56" s="86" t="s">
        <v>107</v>
      </c>
      <c r="E56" s="81"/>
      <c r="F56" s="73"/>
      <c r="G56" s="23"/>
      <c r="H56" s="27"/>
    </row>
    <row r="57" spans="1:8" s="17" customFormat="1" ht="45.75" customHeight="1" hidden="1">
      <c r="A57" s="28" t="s">
        <v>108</v>
      </c>
      <c r="B57" s="35" t="s">
        <v>109</v>
      </c>
      <c r="C57" s="65" t="s">
        <v>110</v>
      </c>
      <c r="D57" s="57" t="s">
        <v>111</v>
      </c>
      <c r="E57" s="81"/>
      <c r="F57" s="73">
        <v>4</v>
      </c>
      <c r="G57" s="23">
        <f aca="true" t="shared" si="2" ref="G57:G71">E57-F57</f>
        <v>-4</v>
      </c>
      <c r="H57" s="16"/>
    </row>
    <row r="58" spans="1:8" s="17" customFormat="1" ht="2.25" customHeight="1" hidden="1">
      <c r="A58" s="26" t="s">
        <v>112</v>
      </c>
      <c r="B58" s="22" t="s">
        <v>113</v>
      </c>
      <c r="C58" s="61" t="s">
        <v>112</v>
      </c>
      <c r="D58" s="51" t="s">
        <v>113</v>
      </c>
      <c r="E58" s="85"/>
      <c r="F58" s="76">
        <f>SUM(F59,F62,F63,F64,F69:F71)</f>
        <v>176.043</v>
      </c>
      <c r="G58" s="23">
        <f t="shared" si="2"/>
        <v>-176.043</v>
      </c>
      <c r="H58" s="16"/>
    </row>
    <row r="59" spans="1:8" s="17" customFormat="1" ht="45.75" customHeight="1" hidden="1">
      <c r="A59" s="26" t="s">
        <v>114</v>
      </c>
      <c r="B59" s="22" t="s">
        <v>115</v>
      </c>
      <c r="C59" s="61" t="s">
        <v>114</v>
      </c>
      <c r="D59" s="51" t="s">
        <v>116</v>
      </c>
      <c r="E59" s="81"/>
      <c r="F59" s="73">
        <f>SUM(F60:F61)</f>
        <v>25</v>
      </c>
      <c r="G59" s="23">
        <f t="shared" si="2"/>
        <v>-25</v>
      </c>
      <c r="H59" s="16"/>
    </row>
    <row r="60" spans="1:8" s="17" customFormat="1" ht="45.75" customHeight="1" hidden="1">
      <c r="A60" s="24" t="s">
        <v>117</v>
      </c>
      <c r="B60" s="25" t="s">
        <v>118</v>
      </c>
      <c r="C60" s="54" t="s">
        <v>355</v>
      </c>
      <c r="D60" s="53" t="s">
        <v>118</v>
      </c>
      <c r="E60" s="81"/>
      <c r="F60" s="73">
        <v>20</v>
      </c>
      <c r="G60" s="23">
        <f t="shared" si="2"/>
        <v>-20</v>
      </c>
      <c r="H60" s="16"/>
    </row>
    <row r="61" spans="1:8" s="17" customFormat="1" ht="45.75" customHeight="1" hidden="1">
      <c r="A61" s="24" t="s">
        <v>119</v>
      </c>
      <c r="B61" s="25" t="s">
        <v>120</v>
      </c>
      <c r="C61" s="54" t="s">
        <v>119</v>
      </c>
      <c r="D61" s="53" t="s">
        <v>120</v>
      </c>
      <c r="E61" s="81"/>
      <c r="F61" s="73">
        <v>5</v>
      </c>
      <c r="G61" s="23">
        <f t="shared" si="2"/>
        <v>-5</v>
      </c>
      <c r="H61" s="16"/>
    </row>
    <row r="62" spans="1:8" s="17" customFormat="1" ht="45.75" customHeight="1" hidden="1">
      <c r="A62" s="31" t="s">
        <v>121</v>
      </c>
      <c r="B62" s="32" t="s">
        <v>122</v>
      </c>
      <c r="C62" s="64" t="s">
        <v>121</v>
      </c>
      <c r="D62" s="86" t="s">
        <v>122</v>
      </c>
      <c r="E62" s="81"/>
      <c r="F62" s="73">
        <v>50</v>
      </c>
      <c r="G62" s="23">
        <f t="shared" si="2"/>
        <v>-50</v>
      </c>
      <c r="H62" s="27"/>
    </row>
    <row r="63" spans="1:8" s="17" customFormat="1" ht="45.75" customHeight="1" hidden="1">
      <c r="A63" s="31" t="s">
        <v>123</v>
      </c>
      <c r="B63" s="32" t="s">
        <v>124</v>
      </c>
      <c r="C63" s="62"/>
      <c r="D63" s="86" t="s">
        <v>248</v>
      </c>
      <c r="E63" s="81"/>
      <c r="F63" s="73"/>
      <c r="G63" s="23">
        <f t="shared" si="2"/>
        <v>0</v>
      </c>
      <c r="H63" s="27"/>
    </row>
    <row r="64" spans="1:8" s="17" customFormat="1" ht="45" customHeight="1" hidden="1">
      <c r="A64" s="31" t="s">
        <v>125</v>
      </c>
      <c r="B64" s="22" t="s">
        <v>126</v>
      </c>
      <c r="C64" s="51"/>
      <c r="D64" s="51"/>
      <c r="E64" s="81"/>
      <c r="F64" s="73">
        <f>SUM(F66)</f>
        <v>2</v>
      </c>
      <c r="G64" s="23">
        <f t="shared" si="2"/>
        <v>-2</v>
      </c>
      <c r="H64" s="27"/>
    </row>
    <row r="65" spans="1:8" s="17" customFormat="1" ht="45.75" customHeight="1" hidden="1">
      <c r="A65" s="38" t="s">
        <v>127</v>
      </c>
      <c r="B65" s="35" t="s">
        <v>128</v>
      </c>
      <c r="C65" s="63"/>
      <c r="D65" s="57"/>
      <c r="E65" s="82"/>
      <c r="F65" s="77"/>
      <c r="G65" s="23">
        <f t="shared" si="2"/>
        <v>0</v>
      </c>
      <c r="H65" s="27"/>
    </row>
    <row r="66" spans="1:8" s="17" customFormat="1" ht="45.75" customHeight="1" hidden="1">
      <c r="A66" s="28" t="s">
        <v>129</v>
      </c>
      <c r="B66" s="35" t="s">
        <v>130</v>
      </c>
      <c r="C66" s="63"/>
      <c r="D66" s="57"/>
      <c r="E66" s="82"/>
      <c r="F66" s="77">
        <v>2</v>
      </c>
      <c r="G66" s="23">
        <f t="shared" si="2"/>
        <v>-2</v>
      </c>
      <c r="H66" s="27"/>
    </row>
    <row r="67" spans="1:8" s="17" customFormat="1" ht="45.75" customHeight="1" hidden="1">
      <c r="A67" s="28" t="s">
        <v>131</v>
      </c>
      <c r="B67" s="35" t="s">
        <v>132</v>
      </c>
      <c r="C67" s="63"/>
      <c r="D67" s="57"/>
      <c r="E67" s="81"/>
      <c r="F67" s="73"/>
      <c r="G67" s="23">
        <f t="shared" si="2"/>
        <v>0</v>
      </c>
      <c r="H67" s="16"/>
    </row>
    <row r="68" spans="1:8" s="17" customFormat="1" ht="0.75" customHeight="1" hidden="1">
      <c r="A68" s="28" t="s">
        <v>133</v>
      </c>
      <c r="B68" s="35" t="s">
        <v>134</v>
      </c>
      <c r="C68" s="63"/>
      <c r="D68" s="57"/>
      <c r="E68" s="81"/>
      <c r="F68" s="73"/>
      <c r="G68" s="23">
        <f t="shared" si="2"/>
        <v>0</v>
      </c>
      <c r="H68" s="16"/>
    </row>
    <row r="69" spans="1:8" s="17" customFormat="1" ht="45.75" customHeight="1" hidden="1">
      <c r="A69" s="28" t="s">
        <v>135</v>
      </c>
      <c r="B69" s="35" t="s">
        <v>136</v>
      </c>
      <c r="C69" s="65" t="s">
        <v>135</v>
      </c>
      <c r="D69" s="57" t="s">
        <v>136</v>
      </c>
      <c r="E69" s="81"/>
      <c r="F69" s="73">
        <v>45</v>
      </c>
      <c r="G69" s="23">
        <f t="shared" si="2"/>
        <v>-45</v>
      </c>
      <c r="H69" s="16"/>
    </row>
    <row r="70" spans="1:8" s="17" customFormat="1" ht="45" customHeight="1" hidden="1">
      <c r="A70" s="28" t="s">
        <v>137</v>
      </c>
      <c r="B70" s="35" t="s">
        <v>138</v>
      </c>
      <c r="C70" s="65" t="s">
        <v>137</v>
      </c>
      <c r="D70" s="57" t="s">
        <v>138</v>
      </c>
      <c r="E70" s="81"/>
      <c r="F70" s="73">
        <v>2</v>
      </c>
      <c r="G70" s="23">
        <f t="shared" si="2"/>
        <v>-2</v>
      </c>
      <c r="H70" s="16"/>
    </row>
    <row r="71" spans="1:8" s="17" customFormat="1" ht="45.75" customHeight="1" hidden="1">
      <c r="A71" s="28" t="s">
        <v>139</v>
      </c>
      <c r="B71" s="35" t="s">
        <v>140</v>
      </c>
      <c r="C71" s="65" t="s">
        <v>139</v>
      </c>
      <c r="D71" s="57" t="s">
        <v>140</v>
      </c>
      <c r="E71" s="81"/>
      <c r="F71" s="73">
        <v>52.043</v>
      </c>
      <c r="G71" s="23">
        <f t="shared" si="2"/>
        <v>-52.043</v>
      </c>
      <c r="H71" s="16"/>
    </row>
    <row r="72" spans="1:8" s="17" customFormat="1" ht="45.75" customHeight="1" hidden="1">
      <c r="A72" s="28"/>
      <c r="B72" s="35"/>
      <c r="C72" s="52" t="s">
        <v>3</v>
      </c>
      <c r="D72" s="57" t="s">
        <v>45</v>
      </c>
      <c r="E72" s="81"/>
      <c r="F72" s="73"/>
      <c r="G72" s="23"/>
      <c r="H72" s="16"/>
    </row>
    <row r="73" spans="1:8" s="17" customFormat="1" ht="45" customHeight="1" hidden="1">
      <c r="A73" s="28"/>
      <c r="B73" s="35"/>
      <c r="C73" s="52" t="s">
        <v>4</v>
      </c>
      <c r="D73" s="57" t="s">
        <v>46</v>
      </c>
      <c r="E73" s="81"/>
      <c r="F73" s="73"/>
      <c r="G73" s="23"/>
      <c r="H73" s="16"/>
    </row>
    <row r="74" spans="1:8" s="17" customFormat="1" ht="12" customHeight="1" hidden="1">
      <c r="A74" s="28"/>
      <c r="B74" s="35"/>
      <c r="C74" s="52" t="s">
        <v>271</v>
      </c>
      <c r="D74" s="57" t="s">
        <v>275</v>
      </c>
      <c r="E74" s="81"/>
      <c r="F74" s="73"/>
      <c r="G74" s="23"/>
      <c r="H74" s="16"/>
    </row>
    <row r="75" spans="1:8" s="17" customFormat="1" ht="45.75" customHeight="1" hidden="1">
      <c r="A75" s="28"/>
      <c r="B75" s="35"/>
      <c r="C75" s="52" t="s">
        <v>2</v>
      </c>
      <c r="D75" s="57" t="s">
        <v>274</v>
      </c>
      <c r="E75" s="81"/>
      <c r="F75" s="73"/>
      <c r="G75" s="23"/>
      <c r="H75" s="16"/>
    </row>
    <row r="76" spans="1:8" s="17" customFormat="1" ht="45.75" customHeight="1" hidden="1">
      <c r="A76" s="28"/>
      <c r="B76" s="35"/>
      <c r="C76" s="52" t="s">
        <v>272</v>
      </c>
      <c r="D76" s="57" t="s">
        <v>0</v>
      </c>
      <c r="E76" s="81"/>
      <c r="F76" s="73"/>
      <c r="G76" s="23"/>
      <c r="H76" s="16"/>
    </row>
    <row r="77" spans="1:8" s="17" customFormat="1" ht="45.75" customHeight="1" hidden="1">
      <c r="A77" s="28"/>
      <c r="B77" s="35"/>
      <c r="C77" s="52" t="s">
        <v>273</v>
      </c>
      <c r="D77" s="57" t="s">
        <v>1</v>
      </c>
      <c r="E77" s="81"/>
      <c r="F77" s="73"/>
      <c r="G77" s="23"/>
      <c r="H77" s="16"/>
    </row>
    <row r="78" spans="1:8" s="17" customFormat="1" ht="45.75" customHeight="1" hidden="1">
      <c r="A78" s="28"/>
      <c r="B78" s="35"/>
      <c r="C78" s="64" t="s">
        <v>256</v>
      </c>
      <c r="D78" s="86" t="s">
        <v>47</v>
      </c>
      <c r="E78" s="81"/>
      <c r="F78" s="73"/>
      <c r="G78" s="23"/>
      <c r="H78" s="16"/>
    </row>
    <row r="79" spans="1:8" s="17" customFormat="1" ht="54" customHeight="1" hidden="1">
      <c r="A79" s="28"/>
      <c r="B79" s="35"/>
      <c r="C79" s="56" t="s">
        <v>220</v>
      </c>
      <c r="D79" s="57" t="s">
        <v>48</v>
      </c>
      <c r="E79" s="82"/>
      <c r="F79" s="73"/>
      <c r="G79" s="23"/>
      <c r="H79" s="16"/>
    </row>
    <row r="80" spans="1:8" s="17" customFormat="1" ht="50.25" customHeight="1" hidden="1">
      <c r="A80" s="28"/>
      <c r="B80" s="35"/>
      <c r="C80" s="65" t="s">
        <v>257</v>
      </c>
      <c r="D80" s="57" t="s">
        <v>49</v>
      </c>
      <c r="E80" s="82"/>
      <c r="F80" s="73"/>
      <c r="G80" s="23"/>
      <c r="H80" s="16"/>
    </row>
    <row r="81" spans="1:8" s="17" customFormat="1" ht="42.75" customHeight="1" hidden="1">
      <c r="A81" s="28"/>
      <c r="B81" s="35"/>
      <c r="C81" s="56" t="s">
        <v>96</v>
      </c>
      <c r="D81" s="57" t="s">
        <v>50</v>
      </c>
      <c r="E81" s="82"/>
      <c r="F81" s="73"/>
      <c r="G81" s="23"/>
      <c r="H81" s="16"/>
    </row>
    <row r="82" spans="1:8" s="17" customFormat="1" ht="2.25" customHeight="1" hidden="1">
      <c r="A82" s="28"/>
      <c r="B82" s="35"/>
      <c r="C82" s="65"/>
      <c r="D82" s="57"/>
      <c r="E82" s="81"/>
      <c r="F82" s="73"/>
      <c r="G82" s="23"/>
      <c r="H82" s="16"/>
    </row>
    <row r="83" spans="1:8" s="17" customFormat="1" ht="24" customHeight="1" hidden="1">
      <c r="A83" s="28"/>
      <c r="B83" s="35"/>
      <c r="C83" s="65"/>
      <c r="D83" s="57"/>
      <c r="E83" s="81"/>
      <c r="F83" s="73"/>
      <c r="G83" s="23"/>
      <c r="H83" s="16"/>
    </row>
    <row r="84" spans="1:8" s="17" customFormat="1" ht="42" customHeight="1" hidden="1">
      <c r="A84" s="28"/>
      <c r="B84" s="35"/>
      <c r="C84" s="65"/>
      <c r="D84" s="57"/>
      <c r="E84" s="81"/>
      <c r="F84" s="73"/>
      <c r="G84" s="23"/>
      <c r="H84" s="16"/>
    </row>
    <row r="85" spans="1:8" s="17" customFormat="1" ht="54.75" customHeight="1" hidden="1">
      <c r="A85" s="28"/>
      <c r="B85" s="35"/>
      <c r="C85" s="65"/>
      <c r="D85" s="57"/>
      <c r="E85" s="81"/>
      <c r="F85" s="73"/>
      <c r="G85" s="23"/>
      <c r="H85" s="16"/>
    </row>
    <row r="86" spans="1:8" s="17" customFormat="1" ht="54.75" customHeight="1" hidden="1">
      <c r="A86" s="28"/>
      <c r="B86" s="35"/>
      <c r="C86" s="65"/>
      <c r="D86" s="57"/>
      <c r="E86" s="81"/>
      <c r="F86" s="73"/>
      <c r="G86" s="23"/>
      <c r="H86" s="16"/>
    </row>
    <row r="87" spans="1:8" s="17" customFormat="1" ht="33" customHeight="1" hidden="1">
      <c r="A87" s="28"/>
      <c r="B87" s="35"/>
      <c r="C87" s="65"/>
      <c r="D87" s="57"/>
      <c r="E87" s="81"/>
      <c r="F87" s="73"/>
      <c r="G87" s="23"/>
      <c r="H87" s="16"/>
    </row>
    <row r="88" spans="1:8" s="17" customFormat="1" ht="23.25" customHeight="1" hidden="1">
      <c r="A88" s="28"/>
      <c r="B88" s="35"/>
      <c r="C88" s="65"/>
      <c r="D88" s="57"/>
      <c r="E88" s="81"/>
      <c r="F88" s="73"/>
      <c r="G88" s="23"/>
      <c r="H88" s="16"/>
    </row>
    <row r="89" spans="1:8" s="17" customFormat="1" ht="33" customHeight="1" hidden="1">
      <c r="A89" s="28"/>
      <c r="B89" s="35"/>
      <c r="C89" s="65"/>
      <c r="D89" s="57"/>
      <c r="E89" s="81"/>
      <c r="F89" s="73"/>
      <c r="G89" s="23"/>
      <c r="H89" s="16"/>
    </row>
    <row r="90" spans="1:8" s="17" customFormat="1" ht="0.75" customHeight="1" hidden="1">
      <c r="A90" s="28"/>
      <c r="B90" s="35"/>
      <c r="C90" s="65"/>
      <c r="D90" s="57"/>
      <c r="E90" s="81"/>
      <c r="F90" s="73"/>
      <c r="G90" s="23"/>
      <c r="H90" s="16"/>
    </row>
    <row r="91" spans="1:8" s="17" customFormat="1" ht="33" customHeight="1" hidden="1">
      <c r="A91" s="28"/>
      <c r="B91" s="35"/>
      <c r="C91" s="65"/>
      <c r="D91" s="57"/>
      <c r="E91" s="81"/>
      <c r="F91" s="73"/>
      <c r="G91" s="23"/>
      <c r="H91" s="16"/>
    </row>
    <row r="92" spans="1:8" s="17" customFormat="1" ht="33" customHeight="1" hidden="1">
      <c r="A92" s="28"/>
      <c r="B92" s="35"/>
      <c r="C92" s="65"/>
      <c r="D92" s="57"/>
      <c r="E92" s="81"/>
      <c r="F92" s="73"/>
      <c r="G92" s="23"/>
      <c r="H92" s="16"/>
    </row>
    <row r="93" spans="1:8" s="17" customFormat="1" ht="33" customHeight="1" hidden="1">
      <c r="A93" s="28"/>
      <c r="B93" s="35"/>
      <c r="C93" s="65"/>
      <c r="D93" s="57"/>
      <c r="E93" s="81"/>
      <c r="F93" s="73"/>
      <c r="G93" s="23"/>
      <c r="H93" s="16"/>
    </row>
    <row r="94" spans="1:8" s="17" customFormat="1" ht="18" customHeight="1" hidden="1">
      <c r="A94" s="28"/>
      <c r="B94" s="35"/>
      <c r="C94" s="64" t="s">
        <v>33</v>
      </c>
      <c r="D94" s="86" t="s">
        <v>51</v>
      </c>
      <c r="E94" s="81"/>
      <c r="F94" s="73"/>
      <c r="G94" s="23"/>
      <c r="H94" s="16"/>
    </row>
    <row r="95" spans="1:8" s="17" customFormat="1" ht="56.25" customHeight="1" hidden="1">
      <c r="A95" s="28"/>
      <c r="B95" s="35"/>
      <c r="C95" s="65" t="s">
        <v>308</v>
      </c>
      <c r="D95" s="86" t="s">
        <v>311</v>
      </c>
      <c r="E95" s="81"/>
      <c r="F95" s="73"/>
      <c r="G95" s="23"/>
      <c r="H95" s="16"/>
    </row>
    <row r="96" spans="1:8" s="17" customFormat="1" ht="60" customHeight="1" hidden="1">
      <c r="A96" s="28"/>
      <c r="B96" s="35"/>
      <c r="C96" s="65" t="s">
        <v>309</v>
      </c>
      <c r="D96" s="86" t="s">
        <v>312</v>
      </c>
      <c r="E96" s="81"/>
      <c r="F96" s="73"/>
      <c r="G96" s="23"/>
      <c r="H96" s="16"/>
    </row>
    <row r="97" spans="1:8" s="17" customFormat="1" ht="60" customHeight="1" hidden="1">
      <c r="A97" s="28"/>
      <c r="B97" s="35"/>
      <c r="C97" s="65" t="s">
        <v>310</v>
      </c>
      <c r="D97" s="86" t="s">
        <v>313</v>
      </c>
      <c r="E97" s="81"/>
      <c r="F97" s="73"/>
      <c r="G97" s="23"/>
      <c r="H97" s="16"/>
    </row>
    <row r="98" spans="1:8" s="17" customFormat="1" ht="33" customHeight="1" hidden="1">
      <c r="A98" s="28"/>
      <c r="B98" s="35"/>
      <c r="C98" s="65" t="s">
        <v>34</v>
      </c>
      <c r="D98" s="57" t="s">
        <v>52</v>
      </c>
      <c r="E98" s="81"/>
      <c r="F98" s="73"/>
      <c r="G98" s="23"/>
      <c r="H98" s="16"/>
    </row>
    <row r="99" spans="1:8" s="17" customFormat="1" ht="29.25" customHeight="1" hidden="1">
      <c r="A99" s="28"/>
      <c r="B99" s="35"/>
      <c r="C99" s="65" t="s">
        <v>289</v>
      </c>
      <c r="D99" s="57" t="s">
        <v>288</v>
      </c>
      <c r="E99" s="81"/>
      <c r="F99" s="73"/>
      <c r="G99" s="23"/>
      <c r="H99" s="16"/>
    </row>
    <row r="100" spans="1:8" s="17" customFormat="1" ht="33" customHeight="1" hidden="1">
      <c r="A100" s="28"/>
      <c r="B100" s="35"/>
      <c r="C100" s="65" t="s">
        <v>61</v>
      </c>
      <c r="D100" s="57" t="s">
        <v>290</v>
      </c>
      <c r="E100" s="81"/>
      <c r="F100" s="73"/>
      <c r="G100" s="23"/>
      <c r="H100" s="16"/>
    </row>
    <row r="101" spans="1:8" s="17" customFormat="1" ht="33" customHeight="1" hidden="1">
      <c r="A101" s="28"/>
      <c r="B101" s="35"/>
      <c r="C101" s="65" t="s">
        <v>292</v>
      </c>
      <c r="D101" s="57" t="s">
        <v>291</v>
      </c>
      <c r="E101" s="81"/>
      <c r="F101" s="73"/>
      <c r="G101" s="23"/>
      <c r="H101" s="16"/>
    </row>
    <row r="102" spans="1:8" s="17" customFormat="1" ht="42.75" customHeight="1" hidden="1">
      <c r="A102" s="28"/>
      <c r="B102" s="35"/>
      <c r="C102" s="65" t="s">
        <v>286</v>
      </c>
      <c r="D102" s="57" t="s">
        <v>287</v>
      </c>
      <c r="E102" s="81"/>
      <c r="F102" s="73"/>
      <c r="G102" s="23"/>
      <c r="H102" s="16"/>
    </row>
    <row r="103" spans="1:8" s="17" customFormat="1" ht="33" customHeight="1" hidden="1">
      <c r="A103" s="28"/>
      <c r="B103" s="35"/>
      <c r="C103" s="65" t="s">
        <v>61</v>
      </c>
      <c r="D103" s="57" t="s">
        <v>53</v>
      </c>
      <c r="E103" s="81"/>
      <c r="F103" s="73"/>
      <c r="G103" s="23"/>
      <c r="H103" s="16"/>
    </row>
    <row r="104" spans="1:8" s="17" customFormat="1" ht="15.75" customHeight="1">
      <c r="A104" s="28"/>
      <c r="B104" s="35"/>
      <c r="C104" s="65" t="s">
        <v>319</v>
      </c>
      <c r="D104" s="57" t="s">
        <v>321</v>
      </c>
      <c r="E104" s="82">
        <f>E105</f>
        <v>196670</v>
      </c>
      <c r="F104" s="73"/>
      <c r="G104" s="23"/>
      <c r="H104" s="16"/>
    </row>
    <row r="105" spans="1:8" s="17" customFormat="1" ht="39" customHeight="1">
      <c r="A105" s="28"/>
      <c r="B105" s="35"/>
      <c r="C105" s="65" t="s">
        <v>320</v>
      </c>
      <c r="D105" s="57" t="s">
        <v>322</v>
      </c>
      <c r="E105" s="82">
        <v>196670</v>
      </c>
      <c r="F105" s="73"/>
      <c r="G105" s="23"/>
      <c r="H105" s="16"/>
    </row>
    <row r="106" spans="1:8" s="17" customFormat="1" ht="33" customHeight="1" hidden="1">
      <c r="A106" s="28"/>
      <c r="B106" s="35"/>
      <c r="C106" s="64" t="s">
        <v>33</v>
      </c>
      <c r="D106" s="86" t="s">
        <v>329</v>
      </c>
      <c r="E106" s="81"/>
      <c r="F106" s="73"/>
      <c r="G106" s="23"/>
      <c r="H106" s="16"/>
    </row>
    <row r="107" spans="1:8" s="17" customFormat="1" ht="33" customHeight="1" hidden="1">
      <c r="A107" s="28"/>
      <c r="B107" s="35"/>
      <c r="C107" s="65" t="s">
        <v>308</v>
      </c>
      <c r="D107" s="57" t="s">
        <v>311</v>
      </c>
      <c r="E107" s="82"/>
      <c r="F107" s="73"/>
      <c r="G107" s="23"/>
      <c r="H107" s="16"/>
    </row>
    <row r="108" spans="1:8" s="17" customFormat="1" ht="33" customHeight="1" hidden="1">
      <c r="A108" s="28"/>
      <c r="B108" s="35"/>
      <c r="C108" s="65" t="s">
        <v>324</v>
      </c>
      <c r="D108" s="57" t="s">
        <v>312</v>
      </c>
      <c r="E108" s="82"/>
      <c r="F108" s="73"/>
      <c r="G108" s="23"/>
      <c r="H108" s="16"/>
    </row>
    <row r="109" spans="1:8" s="17" customFormat="1" ht="33" customHeight="1" hidden="1">
      <c r="A109" s="28"/>
      <c r="B109" s="35"/>
      <c r="C109" s="65" t="s">
        <v>325</v>
      </c>
      <c r="D109" s="57" t="s">
        <v>313</v>
      </c>
      <c r="E109" s="82"/>
      <c r="F109" s="73"/>
      <c r="G109" s="23"/>
      <c r="H109" s="16"/>
    </row>
    <row r="110" spans="1:8" s="17" customFormat="1" ht="33" customHeight="1" hidden="1">
      <c r="A110" s="28"/>
      <c r="B110" s="35"/>
      <c r="C110" s="65" t="s">
        <v>326</v>
      </c>
      <c r="D110" s="57" t="s">
        <v>330</v>
      </c>
      <c r="E110" s="82"/>
      <c r="F110" s="73"/>
      <c r="G110" s="23"/>
      <c r="H110" s="16"/>
    </row>
    <row r="111" spans="1:8" s="17" customFormat="1" ht="33" customHeight="1" hidden="1">
      <c r="A111" s="28"/>
      <c r="B111" s="35"/>
      <c r="C111" s="65" t="s">
        <v>327</v>
      </c>
      <c r="D111" s="57" t="s">
        <v>291</v>
      </c>
      <c r="E111" s="82"/>
      <c r="F111" s="73"/>
      <c r="G111" s="23"/>
      <c r="H111" s="16"/>
    </row>
    <row r="112" spans="1:8" s="17" customFormat="1" ht="33" customHeight="1" hidden="1">
      <c r="A112" s="28"/>
      <c r="B112" s="35"/>
      <c r="C112" s="65" t="s">
        <v>328</v>
      </c>
      <c r="D112" s="57" t="s">
        <v>331</v>
      </c>
      <c r="E112" s="82"/>
      <c r="F112" s="73"/>
      <c r="G112" s="23"/>
      <c r="H112" s="16"/>
    </row>
    <row r="113" spans="1:8" s="17" customFormat="1" ht="19.5" customHeight="1">
      <c r="A113" s="28"/>
      <c r="B113" s="35"/>
      <c r="C113" s="58" t="s">
        <v>372</v>
      </c>
      <c r="D113" s="88" t="s">
        <v>373</v>
      </c>
      <c r="E113" s="81">
        <f>E114</f>
        <v>115</v>
      </c>
      <c r="F113" s="73"/>
      <c r="G113" s="23"/>
      <c r="H113" s="16"/>
    </row>
    <row r="114" spans="1:8" s="17" customFormat="1" ht="19.5" customHeight="1">
      <c r="A114" s="28"/>
      <c r="B114" s="35"/>
      <c r="C114" s="59" t="s">
        <v>374</v>
      </c>
      <c r="D114" s="89" t="s">
        <v>375</v>
      </c>
      <c r="E114" s="82">
        <f>E115</f>
        <v>115</v>
      </c>
      <c r="F114" s="73"/>
      <c r="G114" s="23"/>
      <c r="H114" s="16"/>
    </row>
    <row r="115" spans="1:8" s="17" customFormat="1" ht="19.5" customHeight="1">
      <c r="A115" s="28"/>
      <c r="B115" s="35"/>
      <c r="C115" s="59" t="s">
        <v>376</v>
      </c>
      <c r="D115" s="89" t="s">
        <v>377</v>
      </c>
      <c r="E115" s="82">
        <v>115</v>
      </c>
      <c r="F115" s="73"/>
      <c r="G115" s="23"/>
      <c r="H115" s="16"/>
    </row>
    <row r="116" spans="1:8" s="17" customFormat="1" ht="23.25" customHeight="1">
      <c r="A116" s="21" t="s">
        <v>141</v>
      </c>
      <c r="B116" s="39" t="s">
        <v>142</v>
      </c>
      <c r="C116" s="66" t="s">
        <v>141</v>
      </c>
      <c r="D116" s="67" t="s">
        <v>336</v>
      </c>
      <c r="E116" s="85">
        <f>E117+E232</f>
        <v>5767359.44</v>
      </c>
      <c r="F116" s="76">
        <f>F117+F200</f>
        <v>118288.28143</v>
      </c>
      <c r="G116" s="23">
        <f aca="true" t="shared" si="3" ref="G116:G121">E116-F116</f>
        <v>5649071.15857</v>
      </c>
      <c r="H116" s="16"/>
    </row>
    <row r="117" spans="1:8" s="17" customFormat="1" ht="29.25" customHeight="1">
      <c r="A117" s="40" t="s">
        <v>143</v>
      </c>
      <c r="B117" s="22" t="s">
        <v>144</v>
      </c>
      <c r="C117" s="54" t="s">
        <v>143</v>
      </c>
      <c r="D117" s="51" t="s">
        <v>335</v>
      </c>
      <c r="E117" s="85">
        <f>E119+E141+E148+E229</f>
        <v>5196892.2</v>
      </c>
      <c r="F117" s="76">
        <f>SUM(F121:F148,F190,F198:F198)</f>
        <v>117921</v>
      </c>
      <c r="G117" s="23">
        <f t="shared" si="3"/>
        <v>5078971.2</v>
      </c>
      <c r="H117" s="16"/>
    </row>
    <row r="118" spans="1:8" s="17" customFormat="1" ht="15" customHeight="1">
      <c r="A118" s="40" t="s">
        <v>145</v>
      </c>
      <c r="B118" s="22"/>
      <c r="C118" s="61" t="s">
        <v>145</v>
      </c>
      <c r="D118" s="51"/>
      <c r="E118" s="81"/>
      <c r="F118" s="73"/>
      <c r="G118" s="23">
        <f t="shared" si="3"/>
        <v>0</v>
      </c>
      <c r="H118" s="16"/>
    </row>
    <row r="119" spans="1:8" s="17" customFormat="1" ht="31.5" customHeight="1">
      <c r="A119" s="40" t="s">
        <v>146</v>
      </c>
      <c r="B119" s="25" t="s">
        <v>147</v>
      </c>
      <c r="C119" s="61" t="s">
        <v>148</v>
      </c>
      <c r="D119" s="51" t="s">
        <v>380</v>
      </c>
      <c r="E119" s="81">
        <f>E120+E139</f>
        <v>2296910</v>
      </c>
      <c r="F119" s="73">
        <f>F121</f>
        <v>44429</v>
      </c>
      <c r="G119" s="23">
        <f t="shared" si="3"/>
        <v>2252481</v>
      </c>
      <c r="H119" s="16"/>
    </row>
    <row r="120" spans="1:8" s="17" customFormat="1" ht="41.25" customHeight="1">
      <c r="A120" s="40" t="s">
        <v>149</v>
      </c>
      <c r="B120" s="25" t="s">
        <v>150</v>
      </c>
      <c r="C120" s="54" t="s">
        <v>414</v>
      </c>
      <c r="D120" s="53" t="s">
        <v>398</v>
      </c>
      <c r="E120" s="82">
        <f>E121</f>
        <v>797045</v>
      </c>
      <c r="F120" s="73">
        <f>F121</f>
        <v>44429</v>
      </c>
      <c r="G120" s="23">
        <f t="shared" si="3"/>
        <v>752616</v>
      </c>
      <c r="H120" s="16"/>
    </row>
    <row r="121" spans="1:8" s="17" customFormat="1" ht="37.5" customHeight="1">
      <c r="A121" s="24" t="s">
        <v>151</v>
      </c>
      <c r="B121" s="25" t="s">
        <v>152</v>
      </c>
      <c r="C121" s="54" t="s">
        <v>413</v>
      </c>
      <c r="D121" s="53" t="s">
        <v>397</v>
      </c>
      <c r="E121" s="82">
        <v>797045</v>
      </c>
      <c r="F121" s="73">
        <v>44429</v>
      </c>
      <c r="G121" s="23">
        <f t="shared" si="3"/>
        <v>752616</v>
      </c>
      <c r="H121" s="16"/>
    </row>
    <row r="122" spans="1:8" s="17" customFormat="1" ht="23.25" customHeight="1" hidden="1">
      <c r="A122" s="24"/>
      <c r="B122" s="25"/>
      <c r="C122" s="54" t="s">
        <v>269</v>
      </c>
      <c r="D122" s="53" t="s">
        <v>54</v>
      </c>
      <c r="E122" s="82"/>
      <c r="F122" s="73"/>
      <c r="G122" s="23"/>
      <c r="H122" s="16"/>
    </row>
    <row r="123" spans="1:8" s="17" customFormat="1" ht="23.25" customHeight="1" hidden="1">
      <c r="A123" s="24"/>
      <c r="B123" s="25"/>
      <c r="C123" s="54" t="s">
        <v>268</v>
      </c>
      <c r="D123" s="53" t="s">
        <v>55</v>
      </c>
      <c r="E123" s="82"/>
      <c r="F123" s="73"/>
      <c r="G123" s="23"/>
      <c r="H123" s="16"/>
    </row>
    <row r="124" spans="1:8" s="17" customFormat="1" ht="23.25" customHeight="1" hidden="1">
      <c r="A124" s="24"/>
      <c r="B124" s="25"/>
      <c r="C124" s="58" t="s">
        <v>208</v>
      </c>
      <c r="D124" s="90" t="s">
        <v>293</v>
      </c>
      <c r="E124" s="82"/>
      <c r="F124" s="73"/>
      <c r="G124" s="23"/>
      <c r="H124" s="16"/>
    </row>
    <row r="125" spans="1:8" s="17" customFormat="1" ht="23.25" customHeight="1" hidden="1">
      <c r="A125" s="24"/>
      <c r="B125" s="25"/>
      <c r="C125" s="68" t="s">
        <v>264</v>
      </c>
      <c r="D125" s="90" t="s">
        <v>266</v>
      </c>
      <c r="E125" s="82"/>
      <c r="F125" s="73"/>
      <c r="G125" s="23"/>
      <c r="H125" s="16"/>
    </row>
    <row r="126" spans="1:8" s="17" customFormat="1" ht="23.25" customHeight="1" hidden="1">
      <c r="A126" s="24"/>
      <c r="B126" s="25"/>
      <c r="C126" s="68" t="s">
        <v>265</v>
      </c>
      <c r="D126" s="90" t="s">
        <v>267</v>
      </c>
      <c r="E126" s="82"/>
      <c r="F126" s="73"/>
      <c r="G126" s="23"/>
      <c r="H126" s="16"/>
    </row>
    <row r="127" spans="1:8" s="17" customFormat="1" ht="23.25" customHeight="1" hidden="1">
      <c r="A127" s="24"/>
      <c r="B127" s="25"/>
      <c r="C127" s="59" t="s">
        <v>209</v>
      </c>
      <c r="D127" s="91" t="s">
        <v>294</v>
      </c>
      <c r="E127" s="82"/>
      <c r="F127" s="73"/>
      <c r="G127" s="23"/>
      <c r="H127" s="16"/>
    </row>
    <row r="128" spans="1:8" s="17" customFormat="1" ht="23.25" customHeight="1" hidden="1">
      <c r="A128" s="24"/>
      <c r="B128" s="25"/>
      <c r="C128" s="59" t="s">
        <v>254</v>
      </c>
      <c r="D128" s="91" t="s">
        <v>295</v>
      </c>
      <c r="E128" s="82"/>
      <c r="F128" s="73"/>
      <c r="G128" s="23"/>
      <c r="H128" s="16"/>
    </row>
    <row r="129" spans="1:8" s="17" customFormat="1" ht="23.25" customHeight="1" hidden="1">
      <c r="A129" s="24"/>
      <c r="B129" s="25"/>
      <c r="C129" s="59" t="s">
        <v>208</v>
      </c>
      <c r="D129" s="91" t="s">
        <v>20</v>
      </c>
      <c r="E129" s="82"/>
      <c r="F129" s="73"/>
      <c r="G129" s="23"/>
      <c r="H129" s="16"/>
    </row>
    <row r="130" spans="1:8" s="17" customFormat="1" ht="23.25" customHeight="1" hidden="1">
      <c r="A130" s="24"/>
      <c r="B130" s="25"/>
      <c r="C130" s="59" t="s">
        <v>264</v>
      </c>
      <c r="D130" s="91" t="s">
        <v>266</v>
      </c>
      <c r="E130" s="82"/>
      <c r="F130" s="73"/>
      <c r="G130" s="23"/>
      <c r="H130" s="16"/>
    </row>
    <row r="131" spans="1:8" s="17" customFormat="1" ht="23.25" customHeight="1" hidden="1">
      <c r="A131" s="24"/>
      <c r="B131" s="25"/>
      <c r="C131" s="59" t="s">
        <v>265</v>
      </c>
      <c r="D131" s="91" t="s">
        <v>267</v>
      </c>
      <c r="E131" s="82"/>
      <c r="F131" s="73"/>
      <c r="G131" s="23"/>
      <c r="H131" s="16"/>
    </row>
    <row r="132" spans="1:8" s="17" customFormat="1" ht="23.25" customHeight="1" hidden="1">
      <c r="A132" s="24"/>
      <c r="B132" s="25"/>
      <c r="C132" s="59" t="s">
        <v>209</v>
      </c>
      <c r="D132" s="91" t="s">
        <v>21</v>
      </c>
      <c r="E132" s="82"/>
      <c r="F132" s="73"/>
      <c r="G132" s="23"/>
      <c r="H132" s="16"/>
    </row>
    <row r="133" spans="1:8" s="17" customFormat="1" ht="23.25" customHeight="1" hidden="1">
      <c r="A133" s="24"/>
      <c r="B133" s="25"/>
      <c r="C133" s="59" t="s">
        <v>254</v>
      </c>
      <c r="D133" s="91" t="s">
        <v>22</v>
      </c>
      <c r="E133" s="82"/>
      <c r="F133" s="73"/>
      <c r="G133" s="23"/>
      <c r="H133" s="16"/>
    </row>
    <row r="134" spans="1:8" s="17" customFormat="1" ht="23.25" customHeight="1" hidden="1">
      <c r="A134" s="24"/>
      <c r="B134" s="25"/>
      <c r="C134" s="54" t="s">
        <v>269</v>
      </c>
      <c r="D134" s="91" t="s">
        <v>333</v>
      </c>
      <c r="E134" s="82"/>
      <c r="F134" s="73"/>
      <c r="G134" s="23"/>
      <c r="H134" s="16"/>
    </row>
    <row r="135" spans="1:8" s="17" customFormat="1" ht="23.25" customHeight="1" hidden="1">
      <c r="A135" s="24"/>
      <c r="B135" s="25"/>
      <c r="C135" s="54" t="s">
        <v>332</v>
      </c>
      <c r="D135" s="91" t="s">
        <v>334</v>
      </c>
      <c r="E135" s="82"/>
      <c r="F135" s="73"/>
      <c r="G135" s="23"/>
      <c r="H135" s="16"/>
    </row>
    <row r="136" spans="1:8" s="17" customFormat="1" ht="23.25" customHeight="1" hidden="1">
      <c r="A136" s="24"/>
      <c r="B136" s="25"/>
      <c r="C136" s="58" t="s">
        <v>337</v>
      </c>
      <c r="D136" s="91" t="s">
        <v>339</v>
      </c>
      <c r="E136" s="82"/>
      <c r="F136" s="73"/>
      <c r="G136" s="23"/>
      <c r="H136" s="16"/>
    </row>
    <row r="137" spans="1:8" s="17" customFormat="1" ht="12.75" customHeight="1" hidden="1">
      <c r="A137" s="24"/>
      <c r="B137" s="25"/>
      <c r="C137" s="54" t="s">
        <v>209</v>
      </c>
      <c r="D137" s="91" t="s">
        <v>340</v>
      </c>
      <c r="E137" s="82"/>
      <c r="F137" s="73"/>
      <c r="G137" s="23"/>
      <c r="H137" s="16"/>
    </row>
    <row r="138" spans="1:8" s="17" customFormat="1" ht="12.75" customHeight="1" hidden="1">
      <c r="A138" s="24"/>
      <c r="B138" s="25"/>
      <c r="C138" s="59" t="s">
        <v>338</v>
      </c>
      <c r="D138" s="91" t="s">
        <v>341</v>
      </c>
      <c r="E138" s="82"/>
      <c r="F138" s="73"/>
      <c r="G138" s="23"/>
      <c r="H138" s="16"/>
    </row>
    <row r="139" spans="1:8" s="17" customFormat="1" ht="24" customHeight="1">
      <c r="A139" s="24"/>
      <c r="B139" s="25"/>
      <c r="C139" s="59" t="s">
        <v>393</v>
      </c>
      <c r="D139" s="92" t="s">
        <v>392</v>
      </c>
      <c r="E139" s="82">
        <f>E140</f>
        <v>1499865</v>
      </c>
      <c r="F139" s="73"/>
      <c r="G139" s="23"/>
      <c r="H139" s="16"/>
    </row>
    <row r="140" spans="1:8" s="17" customFormat="1" ht="28.5" customHeight="1">
      <c r="A140" s="24"/>
      <c r="B140" s="25"/>
      <c r="C140" s="59" t="s">
        <v>332</v>
      </c>
      <c r="D140" s="92" t="s">
        <v>391</v>
      </c>
      <c r="E140" s="114">
        <f>1155035+344830</f>
        <v>1499865</v>
      </c>
      <c r="F140" s="73"/>
      <c r="G140" s="23"/>
      <c r="H140" s="16"/>
    </row>
    <row r="141" spans="1:8" s="17" customFormat="1" ht="28.5" customHeight="1">
      <c r="A141" s="24"/>
      <c r="B141" s="25"/>
      <c r="C141" s="58" t="s">
        <v>337</v>
      </c>
      <c r="D141" s="93" t="s">
        <v>394</v>
      </c>
      <c r="E141" s="81">
        <f>E142+E146+E144</f>
        <v>2784154</v>
      </c>
      <c r="F141" s="73"/>
      <c r="G141" s="23"/>
      <c r="H141" s="16"/>
    </row>
    <row r="142" spans="1:8" s="17" customFormat="1" ht="69" customHeight="1">
      <c r="A142" s="24"/>
      <c r="B142" s="25"/>
      <c r="C142" s="59" t="s">
        <v>399</v>
      </c>
      <c r="D142" s="83" t="s">
        <v>400</v>
      </c>
      <c r="E142" s="81">
        <f>E143</f>
        <v>357183</v>
      </c>
      <c r="F142" s="73"/>
      <c r="G142" s="23"/>
      <c r="H142" s="16"/>
    </row>
    <row r="143" spans="1:8" s="17" customFormat="1" ht="66.75" customHeight="1">
      <c r="A143" s="24"/>
      <c r="B143" s="25"/>
      <c r="C143" s="59" t="s">
        <v>401</v>
      </c>
      <c r="D143" s="83" t="s">
        <v>402</v>
      </c>
      <c r="E143" s="114">
        <v>357183</v>
      </c>
      <c r="F143" s="73"/>
      <c r="G143" s="23"/>
      <c r="H143" s="16"/>
    </row>
    <row r="144" spans="1:8" s="17" customFormat="1" ht="30.75" customHeight="1">
      <c r="A144" s="24"/>
      <c r="B144" s="25"/>
      <c r="C144" s="112" t="s">
        <v>411</v>
      </c>
      <c r="D144" s="83" t="s">
        <v>412</v>
      </c>
      <c r="E144" s="110">
        <f>E145</f>
        <v>1861913</v>
      </c>
      <c r="F144" s="73"/>
      <c r="G144" s="23"/>
      <c r="H144" s="16"/>
    </row>
    <row r="145" spans="1:8" s="17" customFormat="1" ht="38.25" customHeight="1">
      <c r="A145" s="24"/>
      <c r="B145" s="25"/>
      <c r="C145" s="111" t="s">
        <v>409</v>
      </c>
      <c r="D145" s="83" t="s">
        <v>410</v>
      </c>
      <c r="E145" s="114">
        <v>1861913</v>
      </c>
      <c r="F145" s="73"/>
      <c r="G145" s="23"/>
      <c r="H145" s="16"/>
    </row>
    <row r="146" spans="1:8" s="17" customFormat="1" ht="15" customHeight="1">
      <c r="A146" s="24"/>
      <c r="B146" s="25"/>
      <c r="C146" s="59" t="s">
        <v>209</v>
      </c>
      <c r="D146" s="92" t="s">
        <v>388</v>
      </c>
      <c r="E146" s="82">
        <f>E147</f>
        <v>565058</v>
      </c>
      <c r="F146" s="73"/>
      <c r="G146" s="23"/>
      <c r="H146" s="16"/>
    </row>
    <row r="147" spans="1:8" s="17" customFormat="1" ht="19.5" customHeight="1">
      <c r="A147" s="24"/>
      <c r="B147" s="25"/>
      <c r="C147" s="59" t="s">
        <v>338</v>
      </c>
      <c r="D147" s="92" t="s">
        <v>387</v>
      </c>
      <c r="E147" s="82">
        <v>565058</v>
      </c>
      <c r="F147" s="73"/>
      <c r="G147" s="23"/>
      <c r="H147" s="16"/>
    </row>
    <row r="148" spans="1:8" s="17" customFormat="1" ht="27" customHeight="1">
      <c r="A148" s="31" t="s">
        <v>153</v>
      </c>
      <c r="B148" s="32" t="s">
        <v>154</v>
      </c>
      <c r="C148" s="64" t="s">
        <v>246</v>
      </c>
      <c r="D148" s="86" t="s">
        <v>381</v>
      </c>
      <c r="E148" s="81">
        <f>E184</f>
        <v>80754</v>
      </c>
      <c r="F148" s="73">
        <f>SUM(F150,F151,F152,F154,F156,F158)</f>
        <v>69943</v>
      </c>
      <c r="G148" s="23">
        <f>E148-F148</f>
        <v>10811</v>
      </c>
      <c r="H148" s="27"/>
    </row>
    <row r="149" spans="1:8" s="17" customFormat="1" ht="28.5" customHeight="1" hidden="1">
      <c r="A149" s="31"/>
      <c r="B149" s="32"/>
      <c r="C149" s="65" t="s">
        <v>155</v>
      </c>
      <c r="D149" s="86" t="s">
        <v>156</v>
      </c>
      <c r="E149" s="81"/>
      <c r="F149" s="73">
        <f>F150</f>
        <v>216</v>
      </c>
      <c r="G149" s="23">
        <f>E149-F149</f>
        <v>-216</v>
      </c>
      <c r="H149" s="27"/>
    </row>
    <row r="150" spans="1:8" s="17" customFormat="1" ht="23.25" customHeight="1" hidden="1">
      <c r="A150" s="24" t="s">
        <v>157</v>
      </c>
      <c r="B150" s="35" t="s">
        <v>158</v>
      </c>
      <c r="C150" s="54" t="s">
        <v>255</v>
      </c>
      <c r="D150" s="57" t="s">
        <v>251</v>
      </c>
      <c r="E150" s="81"/>
      <c r="F150" s="73">
        <v>216</v>
      </c>
      <c r="G150" s="23">
        <f>E150-F150</f>
        <v>-216</v>
      </c>
      <c r="H150" s="27"/>
    </row>
    <row r="151" spans="1:8" s="17" customFormat="1" ht="409.5" customHeight="1" hidden="1">
      <c r="A151" s="28" t="s">
        <v>159</v>
      </c>
      <c r="B151" s="35" t="s">
        <v>160</v>
      </c>
      <c r="C151" s="54"/>
      <c r="D151" s="57" t="s">
        <v>161</v>
      </c>
      <c r="E151" s="81"/>
      <c r="F151" s="73">
        <v>4779</v>
      </c>
      <c r="G151" s="23">
        <f>E151-F151</f>
        <v>-4779</v>
      </c>
      <c r="H151" s="16"/>
    </row>
    <row r="152" spans="1:8" s="17" customFormat="1" ht="14.25" customHeight="1" hidden="1">
      <c r="A152" s="28"/>
      <c r="B152" s="35"/>
      <c r="C152" s="64" t="s">
        <v>162</v>
      </c>
      <c r="D152" s="86" t="s">
        <v>163</v>
      </c>
      <c r="E152" s="81"/>
      <c r="F152" s="73">
        <f>F153</f>
        <v>80</v>
      </c>
      <c r="G152" s="23"/>
      <c r="H152" s="16"/>
    </row>
    <row r="153" spans="1:8" s="17" customFormat="1" ht="409.5" customHeight="1" hidden="1">
      <c r="A153" s="28" t="s">
        <v>164</v>
      </c>
      <c r="B153" s="35" t="s">
        <v>165</v>
      </c>
      <c r="C153" s="65" t="s">
        <v>166</v>
      </c>
      <c r="D153" s="57" t="s">
        <v>167</v>
      </c>
      <c r="E153" s="81"/>
      <c r="F153" s="73">
        <v>80</v>
      </c>
      <c r="G153" s="23">
        <f aca="true" t="shared" si="4" ref="G153:G161">E153-F153</f>
        <v>-80</v>
      </c>
      <c r="H153" s="16"/>
    </row>
    <row r="154" spans="1:8" s="17" customFormat="1" ht="54" customHeight="1" hidden="1">
      <c r="A154" s="31" t="s">
        <v>168</v>
      </c>
      <c r="B154" s="35"/>
      <c r="C154" s="64" t="s">
        <v>168</v>
      </c>
      <c r="D154" s="86" t="s">
        <v>169</v>
      </c>
      <c r="E154" s="81"/>
      <c r="F154" s="73">
        <f>F155</f>
        <v>1501</v>
      </c>
      <c r="G154" s="23">
        <f t="shared" si="4"/>
        <v>-1501</v>
      </c>
      <c r="H154" s="16"/>
    </row>
    <row r="155" spans="1:8" s="17" customFormat="1" ht="409.5" customHeight="1" hidden="1">
      <c r="A155" s="28" t="s">
        <v>170</v>
      </c>
      <c r="B155" s="35" t="s">
        <v>171</v>
      </c>
      <c r="C155" s="65" t="s">
        <v>172</v>
      </c>
      <c r="D155" s="57" t="s">
        <v>173</v>
      </c>
      <c r="E155" s="81"/>
      <c r="F155" s="73">
        <v>1501</v>
      </c>
      <c r="G155" s="23">
        <f t="shared" si="4"/>
        <v>-1501</v>
      </c>
      <c r="H155" s="16"/>
    </row>
    <row r="156" spans="1:8" s="17" customFormat="1" ht="45.75" customHeight="1" hidden="1" thickBot="1">
      <c r="A156" s="28"/>
      <c r="B156" s="35"/>
      <c r="C156" s="64" t="s">
        <v>174</v>
      </c>
      <c r="D156" s="86" t="s">
        <v>175</v>
      </c>
      <c r="E156" s="81"/>
      <c r="F156" s="73"/>
      <c r="G156" s="23">
        <f t="shared" si="4"/>
        <v>0</v>
      </c>
      <c r="H156" s="16"/>
    </row>
    <row r="157" spans="1:8" s="17" customFormat="1" ht="409.5" customHeight="1" hidden="1">
      <c r="A157" s="24" t="s">
        <v>176</v>
      </c>
      <c r="B157" s="25" t="s">
        <v>177</v>
      </c>
      <c r="C157" s="54" t="s">
        <v>178</v>
      </c>
      <c r="D157" s="53" t="s">
        <v>179</v>
      </c>
      <c r="E157" s="81"/>
      <c r="F157" s="73">
        <v>2905</v>
      </c>
      <c r="G157" s="23">
        <f t="shared" si="4"/>
        <v>-2905</v>
      </c>
      <c r="H157" s="16"/>
    </row>
    <row r="158" spans="1:8" s="17" customFormat="1" ht="15" customHeight="1" hidden="1">
      <c r="A158" s="24"/>
      <c r="B158" s="25"/>
      <c r="C158" s="80" t="s">
        <v>180</v>
      </c>
      <c r="D158" s="51" t="s">
        <v>181</v>
      </c>
      <c r="E158" s="81"/>
      <c r="F158" s="73">
        <f>F159</f>
        <v>63367</v>
      </c>
      <c r="G158" s="23">
        <f t="shared" si="4"/>
        <v>-63367</v>
      </c>
      <c r="H158" s="16"/>
    </row>
    <row r="159" spans="1:8" s="17" customFormat="1" ht="409.5" customHeight="1" hidden="1">
      <c r="A159" s="26" t="s">
        <v>182</v>
      </c>
      <c r="B159" s="22" t="s">
        <v>183</v>
      </c>
      <c r="C159" s="69" t="s">
        <v>184</v>
      </c>
      <c r="D159" s="51" t="s">
        <v>183</v>
      </c>
      <c r="E159" s="85"/>
      <c r="F159" s="76">
        <f>SUM(F161:F178)</f>
        <v>63367</v>
      </c>
      <c r="G159" s="23">
        <f t="shared" si="4"/>
        <v>-63367</v>
      </c>
      <c r="H159" s="16"/>
    </row>
    <row r="160" spans="1:8" s="17" customFormat="1" ht="123.75" customHeight="1" hidden="1">
      <c r="A160" s="24" t="s">
        <v>185</v>
      </c>
      <c r="B160" s="25"/>
      <c r="C160" s="54" t="s">
        <v>185</v>
      </c>
      <c r="D160" s="53"/>
      <c r="E160" s="81"/>
      <c r="F160" s="73"/>
      <c r="G160" s="23">
        <f t="shared" si="4"/>
        <v>0</v>
      </c>
      <c r="H160" s="16"/>
    </row>
    <row r="161" spans="1:8" s="17" customFormat="1" ht="409.5" customHeight="1" hidden="1">
      <c r="A161" s="24" t="s">
        <v>186</v>
      </c>
      <c r="B161" s="25" t="s">
        <v>183</v>
      </c>
      <c r="C161" s="54" t="s">
        <v>187</v>
      </c>
      <c r="D161" s="53" t="s">
        <v>183</v>
      </c>
      <c r="E161" s="81"/>
      <c r="F161" s="73">
        <v>40807</v>
      </c>
      <c r="G161" s="23">
        <f t="shared" si="4"/>
        <v>-40807</v>
      </c>
      <c r="H161" s="16"/>
    </row>
    <row r="162" spans="1:8" s="17" customFormat="1" ht="409.5" customHeight="1" hidden="1">
      <c r="A162" s="24" t="s">
        <v>188</v>
      </c>
      <c r="B162" s="25" t="s">
        <v>183</v>
      </c>
      <c r="C162" s="54" t="s">
        <v>189</v>
      </c>
      <c r="D162" s="53" t="s">
        <v>183</v>
      </c>
      <c r="E162" s="81"/>
      <c r="F162" s="73">
        <v>6004</v>
      </c>
      <c r="G162" s="23">
        <f aca="true" t="shared" si="5" ref="G162:G235">E162-F162</f>
        <v>-6004</v>
      </c>
      <c r="H162" s="16"/>
    </row>
    <row r="163" spans="1:8" s="17" customFormat="1" ht="409.5" customHeight="1" hidden="1">
      <c r="A163" s="24" t="s">
        <v>190</v>
      </c>
      <c r="B163" s="25" t="s">
        <v>183</v>
      </c>
      <c r="C163" s="55" t="s">
        <v>356</v>
      </c>
      <c r="D163" s="53" t="s">
        <v>183</v>
      </c>
      <c r="E163" s="81"/>
      <c r="F163" s="73">
        <v>204</v>
      </c>
      <c r="G163" s="23">
        <f t="shared" si="5"/>
        <v>-204</v>
      </c>
      <c r="H163" s="16"/>
    </row>
    <row r="164" spans="1:8" s="17" customFormat="1" ht="409.5" customHeight="1" hidden="1">
      <c r="A164" s="24" t="s">
        <v>191</v>
      </c>
      <c r="B164" s="25" t="s">
        <v>183</v>
      </c>
      <c r="C164" s="54" t="s">
        <v>357</v>
      </c>
      <c r="D164" s="53" t="s">
        <v>183</v>
      </c>
      <c r="E164" s="81"/>
      <c r="F164" s="73">
        <v>34</v>
      </c>
      <c r="G164" s="23">
        <f t="shared" si="5"/>
        <v>-34</v>
      </c>
      <c r="H164" s="24"/>
    </row>
    <row r="165" spans="1:8" s="17" customFormat="1" ht="409.5" customHeight="1" hidden="1">
      <c r="A165" s="24" t="s">
        <v>192</v>
      </c>
      <c r="B165" s="25" t="s">
        <v>183</v>
      </c>
      <c r="C165" s="54" t="s">
        <v>358</v>
      </c>
      <c r="D165" s="53" t="s">
        <v>183</v>
      </c>
      <c r="E165" s="81"/>
      <c r="F165" s="73">
        <v>623</v>
      </c>
      <c r="G165" s="23">
        <f t="shared" si="5"/>
        <v>-623</v>
      </c>
      <c r="H165" s="16"/>
    </row>
    <row r="166" spans="1:8" s="17" customFormat="1" ht="0.75" customHeight="1" hidden="1">
      <c r="A166" s="24" t="s">
        <v>193</v>
      </c>
      <c r="B166" s="25" t="s">
        <v>183</v>
      </c>
      <c r="C166" s="54" t="s">
        <v>359</v>
      </c>
      <c r="D166" s="53" t="s">
        <v>183</v>
      </c>
      <c r="E166" s="81"/>
      <c r="F166" s="73">
        <v>9534</v>
      </c>
      <c r="G166" s="23">
        <f t="shared" si="5"/>
        <v>-9534</v>
      </c>
      <c r="H166" s="16"/>
    </row>
    <row r="167" spans="1:8" s="17" customFormat="1" ht="409.5" customHeight="1" hidden="1">
      <c r="A167" s="24" t="s">
        <v>194</v>
      </c>
      <c r="B167" s="25" t="s">
        <v>183</v>
      </c>
      <c r="C167" s="54" t="s">
        <v>360</v>
      </c>
      <c r="D167" s="53" t="s">
        <v>183</v>
      </c>
      <c r="E167" s="81"/>
      <c r="F167" s="73">
        <v>989</v>
      </c>
      <c r="G167" s="23">
        <f t="shared" si="5"/>
        <v>-989</v>
      </c>
      <c r="H167" s="16"/>
    </row>
    <row r="168" spans="1:8" s="17" customFormat="1" ht="0.75" customHeight="1" hidden="1">
      <c r="A168" s="24" t="s">
        <v>195</v>
      </c>
      <c r="B168" s="25" t="s">
        <v>183</v>
      </c>
      <c r="C168" s="54" t="s">
        <v>361</v>
      </c>
      <c r="D168" s="53" t="s">
        <v>183</v>
      </c>
      <c r="E168" s="81"/>
      <c r="F168" s="73">
        <v>473</v>
      </c>
      <c r="G168" s="23">
        <f t="shared" si="5"/>
        <v>-473</v>
      </c>
      <c r="H168" s="16"/>
    </row>
    <row r="169" spans="1:8" s="17" customFormat="1" ht="409.5" customHeight="1" hidden="1">
      <c r="A169" s="24" t="s">
        <v>196</v>
      </c>
      <c r="B169" s="25" t="s">
        <v>183</v>
      </c>
      <c r="C169" s="54" t="s">
        <v>362</v>
      </c>
      <c r="D169" s="53" t="s">
        <v>183</v>
      </c>
      <c r="E169" s="81"/>
      <c r="F169" s="73">
        <v>174</v>
      </c>
      <c r="G169" s="23">
        <f t="shared" si="5"/>
        <v>-174</v>
      </c>
      <c r="H169" s="16"/>
    </row>
    <row r="170" spans="1:8" s="17" customFormat="1" ht="409.5" customHeight="1" hidden="1">
      <c r="A170" s="41" t="s">
        <v>197</v>
      </c>
      <c r="B170" s="25" t="s">
        <v>183</v>
      </c>
      <c r="C170" s="54"/>
      <c r="D170" s="94"/>
      <c r="E170" s="81"/>
      <c r="F170" s="73"/>
      <c r="G170" s="23">
        <f t="shared" si="5"/>
        <v>0</v>
      </c>
      <c r="H170" s="16"/>
    </row>
    <row r="171" spans="1:8" s="17" customFormat="1" ht="409.5" customHeight="1" hidden="1" thickBot="1">
      <c r="A171" s="41" t="s">
        <v>198</v>
      </c>
      <c r="B171" s="25" t="s">
        <v>183</v>
      </c>
      <c r="C171" s="54"/>
      <c r="D171" s="94"/>
      <c r="E171" s="81"/>
      <c r="F171" s="73"/>
      <c r="G171" s="23">
        <f t="shared" si="5"/>
        <v>0</v>
      </c>
      <c r="H171" s="16"/>
    </row>
    <row r="172" spans="1:8" s="17" customFormat="1" ht="409.5" customHeight="1" hidden="1" thickBot="1">
      <c r="A172" s="41" t="s">
        <v>199</v>
      </c>
      <c r="B172" s="25" t="s">
        <v>183</v>
      </c>
      <c r="C172" s="54"/>
      <c r="D172" s="94"/>
      <c r="E172" s="81"/>
      <c r="F172" s="73"/>
      <c r="G172" s="23">
        <f t="shared" si="5"/>
        <v>0</v>
      </c>
      <c r="H172" s="16"/>
    </row>
    <row r="173" spans="1:8" s="17" customFormat="1" ht="409.5" customHeight="1" hidden="1" thickBot="1">
      <c r="A173" s="24" t="s">
        <v>200</v>
      </c>
      <c r="B173" s="25" t="s">
        <v>183</v>
      </c>
      <c r="C173" s="54" t="s">
        <v>363</v>
      </c>
      <c r="D173" s="53" t="s">
        <v>183</v>
      </c>
      <c r="E173" s="81"/>
      <c r="F173" s="73">
        <v>355</v>
      </c>
      <c r="G173" s="23">
        <f t="shared" si="5"/>
        <v>-355</v>
      </c>
      <c r="H173" s="16"/>
    </row>
    <row r="174" spans="1:8" s="17" customFormat="1" ht="409.5" customHeight="1" hidden="1" thickBot="1">
      <c r="A174" s="24" t="s">
        <v>201</v>
      </c>
      <c r="B174" s="25" t="s">
        <v>183</v>
      </c>
      <c r="C174" s="54" t="s">
        <v>364</v>
      </c>
      <c r="D174" s="53" t="s">
        <v>183</v>
      </c>
      <c r="E174" s="81"/>
      <c r="F174" s="73">
        <v>203</v>
      </c>
      <c r="G174" s="23">
        <f t="shared" si="5"/>
        <v>-203</v>
      </c>
      <c r="H174" s="16"/>
    </row>
    <row r="175" spans="1:8" s="17" customFormat="1" ht="409.5" customHeight="1" hidden="1" thickBot="1">
      <c r="A175" s="24" t="s">
        <v>202</v>
      </c>
      <c r="B175" s="25" t="s">
        <v>183</v>
      </c>
      <c r="C175" s="55" t="s">
        <v>365</v>
      </c>
      <c r="D175" s="53" t="s">
        <v>183</v>
      </c>
      <c r="E175" s="81"/>
      <c r="F175" s="73">
        <v>124</v>
      </c>
      <c r="G175" s="23">
        <f t="shared" si="5"/>
        <v>-124</v>
      </c>
      <c r="H175" s="16"/>
    </row>
    <row r="176" spans="1:8" s="17" customFormat="1" ht="409.5" customHeight="1" hidden="1" thickBot="1">
      <c r="A176" s="24" t="s">
        <v>203</v>
      </c>
      <c r="B176" s="25" t="s">
        <v>183</v>
      </c>
      <c r="C176" s="54" t="s">
        <v>204</v>
      </c>
      <c r="D176" s="53" t="s">
        <v>183</v>
      </c>
      <c r="E176" s="81"/>
      <c r="F176" s="73">
        <v>392</v>
      </c>
      <c r="G176" s="23">
        <f t="shared" si="5"/>
        <v>-392</v>
      </c>
      <c r="H176" s="16"/>
    </row>
    <row r="177" spans="1:8" s="17" customFormat="1" ht="409.5" customHeight="1" hidden="1" thickBot="1">
      <c r="A177" s="26" t="s">
        <v>205</v>
      </c>
      <c r="B177" s="22" t="s">
        <v>183</v>
      </c>
      <c r="C177" s="61" t="s">
        <v>205</v>
      </c>
      <c r="D177" s="51" t="s">
        <v>183</v>
      </c>
      <c r="E177" s="82"/>
      <c r="F177" s="73">
        <v>2804</v>
      </c>
      <c r="G177" s="23">
        <f t="shared" si="5"/>
        <v>-2804</v>
      </c>
      <c r="H177" s="16"/>
    </row>
    <row r="178" spans="1:8" s="17" customFormat="1" ht="409.5" customHeight="1" hidden="1" thickBot="1">
      <c r="A178" s="26" t="s">
        <v>206</v>
      </c>
      <c r="B178" s="22" t="s">
        <v>183</v>
      </c>
      <c r="C178" s="61" t="s">
        <v>206</v>
      </c>
      <c r="D178" s="51" t="s">
        <v>183</v>
      </c>
      <c r="E178" s="81"/>
      <c r="F178" s="73">
        <v>647</v>
      </c>
      <c r="G178" s="23">
        <f t="shared" si="5"/>
        <v>-647</v>
      </c>
      <c r="H178" s="16"/>
    </row>
    <row r="179" spans="1:8" s="17" customFormat="1" ht="15.75" customHeight="1" hidden="1" thickBot="1">
      <c r="A179" s="24"/>
      <c r="B179" s="25"/>
      <c r="C179" s="53"/>
      <c r="D179" s="53"/>
      <c r="E179" s="81"/>
      <c r="F179" s="73"/>
      <c r="G179" s="23">
        <f t="shared" si="5"/>
        <v>0</v>
      </c>
      <c r="H179" s="16"/>
    </row>
    <row r="180" spans="1:8" s="17" customFormat="1" ht="0.75" customHeight="1" hidden="1">
      <c r="A180" s="24"/>
      <c r="B180" s="25"/>
      <c r="C180" s="52" t="s">
        <v>258</v>
      </c>
      <c r="D180" s="53" t="s">
        <v>259</v>
      </c>
      <c r="E180" s="81"/>
      <c r="F180" s="73"/>
      <c r="G180" s="23"/>
      <c r="H180" s="16"/>
    </row>
    <row r="181" spans="1:8" s="17" customFormat="1" ht="36.75" customHeight="1" hidden="1">
      <c r="A181" s="24"/>
      <c r="B181" s="25"/>
      <c r="C181" s="52" t="s">
        <v>260</v>
      </c>
      <c r="D181" s="53" t="s">
        <v>261</v>
      </c>
      <c r="E181" s="81"/>
      <c r="F181" s="73"/>
      <c r="G181" s="23"/>
      <c r="H181" s="16"/>
    </row>
    <row r="182" spans="1:8" s="17" customFormat="1" ht="36.75" customHeight="1" hidden="1">
      <c r="A182" s="24"/>
      <c r="B182" s="25"/>
      <c r="C182" s="52"/>
      <c r="D182" s="53"/>
      <c r="E182" s="81"/>
      <c r="F182" s="73"/>
      <c r="G182" s="23"/>
      <c r="H182" s="16"/>
    </row>
    <row r="183" spans="1:8" s="17" customFormat="1" ht="36.75" customHeight="1" hidden="1">
      <c r="A183" s="24"/>
      <c r="B183" s="25"/>
      <c r="C183" s="52"/>
      <c r="D183" s="53"/>
      <c r="E183" s="81"/>
      <c r="F183" s="73"/>
      <c r="G183" s="23"/>
      <c r="H183" s="16"/>
    </row>
    <row r="184" spans="1:8" s="17" customFormat="1" ht="36.75" customHeight="1">
      <c r="A184" s="24"/>
      <c r="B184" s="25"/>
      <c r="C184" s="52" t="s">
        <v>258</v>
      </c>
      <c r="D184" s="53" t="s">
        <v>382</v>
      </c>
      <c r="E184" s="82">
        <f>E185</f>
        <v>80754</v>
      </c>
      <c r="F184" s="73"/>
      <c r="G184" s="23"/>
      <c r="H184" s="16"/>
    </row>
    <row r="185" spans="1:8" s="17" customFormat="1" ht="39.75" customHeight="1">
      <c r="A185" s="24"/>
      <c r="B185" s="97"/>
      <c r="C185" s="52" t="s">
        <v>260</v>
      </c>
      <c r="D185" s="53" t="s">
        <v>383</v>
      </c>
      <c r="E185" s="82">
        <v>80754</v>
      </c>
      <c r="F185" s="73"/>
      <c r="G185" s="23"/>
      <c r="H185" s="16"/>
    </row>
    <row r="186" spans="1:8" s="17" customFormat="1" ht="42" customHeight="1" hidden="1">
      <c r="A186" s="24"/>
      <c r="B186" s="97"/>
      <c r="C186" s="52"/>
      <c r="D186" s="53"/>
      <c r="E186" s="82"/>
      <c r="F186" s="73"/>
      <c r="G186" s="23"/>
      <c r="H186" s="16"/>
    </row>
    <row r="187" spans="1:8" s="17" customFormat="1" ht="27" customHeight="1" hidden="1">
      <c r="A187" s="24"/>
      <c r="B187" s="97"/>
      <c r="C187" s="52"/>
      <c r="D187" s="53"/>
      <c r="E187" s="82"/>
      <c r="F187" s="73"/>
      <c r="G187" s="23"/>
      <c r="H187" s="16"/>
    </row>
    <row r="188" spans="1:8" s="17" customFormat="1" ht="19.5" customHeight="1" hidden="1">
      <c r="A188" s="24"/>
      <c r="B188" s="97"/>
      <c r="C188" s="52" t="s">
        <v>180</v>
      </c>
      <c r="D188" s="53" t="s">
        <v>56</v>
      </c>
      <c r="E188" s="82">
        <v>1.948</v>
      </c>
      <c r="F188" s="73"/>
      <c r="G188" s="23"/>
      <c r="H188" s="16"/>
    </row>
    <row r="189" spans="1:8" s="17" customFormat="1" ht="21" customHeight="1" hidden="1">
      <c r="A189" s="24"/>
      <c r="B189" s="97"/>
      <c r="C189" s="52" t="s">
        <v>262</v>
      </c>
      <c r="D189" s="53" t="s">
        <v>57</v>
      </c>
      <c r="E189" s="82">
        <v>1.948</v>
      </c>
      <c r="F189" s="73"/>
      <c r="G189" s="23"/>
      <c r="H189" s="16"/>
    </row>
    <row r="190" spans="1:8" s="17" customFormat="1" ht="25.5" customHeight="1" hidden="1">
      <c r="A190" s="26" t="s">
        <v>207</v>
      </c>
      <c r="B190" s="98" t="s">
        <v>154</v>
      </c>
      <c r="C190" s="54"/>
      <c r="D190" s="53"/>
      <c r="E190" s="96"/>
      <c r="F190" s="76">
        <f>F191</f>
        <v>1989</v>
      </c>
      <c r="G190" s="23">
        <f t="shared" si="5"/>
        <v>-1989</v>
      </c>
      <c r="H190" s="16"/>
    </row>
    <row r="191" spans="1:8" s="17" customFormat="1" ht="15" customHeight="1" hidden="1">
      <c r="A191" s="26"/>
      <c r="B191" s="98"/>
      <c r="C191" s="54"/>
      <c r="D191" s="53"/>
      <c r="E191" s="82"/>
      <c r="F191" s="73">
        <f>F192</f>
        <v>1989</v>
      </c>
      <c r="G191" s="23">
        <f t="shared" si="5"/>
        <v>-1989</v>
      </c>
      <c r="H191" s="16"/>
    </row>
    <row r="192" spans="1:8" s="17" customFormat="1" ht="12.75" customHeight="1" hidden="1">
      <c r="A192" s="26"/>
      <c r="B192" s="98"/>
      <c r="C192" s="54"/>
      <c r="D192" s="53"/>
      <c r="E192" s="82"/>
      <c r="F192" s="73">
        <f>SUM(F194:F196)</f>
        <v>1989</v>
      </c>
      <c r="G192" s="23"/>
      <c r="H192" s="16"/>
    </row>
    <row r="193" spans="1:8" s="17" customFormat="1" ht="56.25" customHeight="1" hidden="1">
      <c r="A193" s="24" t="s">
        <v>211</v>
      </c>
      <c r="B193" s="98"/>
      <c r="C193" s="54" t="s">
        <v>211</v>
      </c>
      <c r="D193" s="53"/>
      <c r="E193" s="82"/>
      <c r="F193" s="73"/>
      <c r="G193" s="23"/>
      <c r="H193" s="16"/>
    </row>
    <row r="194" spans="1:8" s="17" customFormat="1" ht="409.5" customHeight="1" hidden="1">
      <c r="A194" s="42" t="s">
        <v>212</v>
      </c>
      <c r="B194" s="98" t="s">
        <v>213</v>
      </c>
      <c r="C194" s="70" t="s">
        <v>406</v>
      </c>
      <c r="D194" s="53" t="s">
        <v>210</v>
      </c>
      <c r="E194" s="82"/>
      <c r="F194" s="73">
        <v>54</v>
      </c>
      <c r="G194" s="23">
        <f t="shared" si="5"/>
        <v>-54</v>
      </c>
      <c r="H194" s="16"/>
    </row>
    <row r="195" spans="1:8" s="17" customFormat="1" ht="18" customHeight="1" hidden="1">
      <c r="A195" s="28" t="s">
        <v>214</v>
      </c>
      <c r="B195" s="97" t="s">
        <v>213</v>
      </c>
      <c r="C195" s="65" t="s">
        <v>253</v>
      </c>
      <c r="D195" s="53" t="s">
        <v>252</v>
      </c>
      <c r="E195" s="82"/>
      <c r="F195" s="73">
        <v>1451</v>
      </c>
      <c r="G195" s="23">
        <f t="shared" si="5"/>
        <v>-1451</v>
      </c>
      <c r="H195" s="16"/>
    </row>
    <row r="196" spans="1:8" s="17" customFormat="1" ht="0.75" customHeight="1" hidden="1">
      <c r="A196" s="28" t="s">
        <v>215</v>
      </c>
      <c r="B196" s="97" t="s">
        <v>213</v>
      </c>
      <c r="C196" s="65" t="s">
        <v>215</v>
      </c>
      <c r="D196" s="53" t="s">
        <v>210</v>
      </c>
      <c r="E196" s="82"/>
      <c r="F196" s="73">
        <v>484</v>
      </c>
      <c r="G196" s="23">
        <f t="shared" si="5"/>
        <v>-484</v>
      </c>
      <c r="H196" s="16"/>
    </row>
    <row r="197" spans="1:8" s="17" customFormat="1" ht="14.25" customHeight="1" hidden="1">
      <c r="A197" s="28"/>
      <c r="B197" s="99"/>
      <c r="C197" s="65"/>
      <c r="D197" s="53"/>
      <c r="E197" s="82"/>
      <c r="F197" s="73"/>
      <c r="G197" s="23">
        <f t="shared" si="5"/>
        <v>0</v>
      </c>
      <c r="H197" s="16"/>
    </row>
    <row r="198" spans="1:8" s="17" customFormat="1" ht="409.5" customHeight="1" hidden="1">
      <c r="A198" s="28" t="s">
        <v>216</v>
      </c>
      <c r="B198" s="100" t="s">
        <v>217</v>
      </c>
      <c r="C198" s="63"/>
      <c r="D198" s="57"/>
      <c r="E198" s="82"/>
      <c r="F198" s="73">
        <v>1560</v>
      </c>
      <c r="G198" s="23">
        <f t="shared" si="5"/>
        <v>-1560</v>
      </c>
      <c r="H198" s="16"/>
    </row>
    <row r="199" spans="1:8" s="17" customFormat="1" ht="15" customHeight="1" hidden="1">
      <c r="A199" s="28"/>
      <c r="B199" s="100"/>
      <c r="C199" s="63"/>
      <c r="D199" s="57"/>
      <c r="E199" s="82"/>
      <c r="F199" s="73"/>
      <c r="G199" s="23">
        <f t="shared" si="5"/>
        <v>0</v>
      </c>
      <c r="H199" s="16"/>
    </row>
    <row r="200" spans="1:8" s="17" customFormat="1" ht="315.75" customHeight="1" hidden="1">
      <c r="A200" s="31" t="s">
        <v>218</v>
      </c>
      <c r="B200" s="101" t="s">
        <v>219</v>
      </c>
      <c r="C200" s="65" t="s">
        <v>218</v>
      </c>
      <c r="D200" s="57" t="s">
        <v>219</v>
      </c>
      <c r="E200" s="82"/>
      <c r="F200" s="73">
        <f>F201</f>
        <v>367.28143</v>
      </c>
      <c r="G200" s="23">
        <f t="shared" si="5"/>
        <v>-367.28143</v>
      </c>
      <c r="H200" s="27"/>
    </row>
    <row r="201" spans="1:8" s="17" customFormat="1" ht="409.5" customHeight="1" hidden="1" thickBot="1">
      <c r="A201" s="28" t="s">
        <v>221</v>
      </c>
      <c r="B201" s="100" t="s">
        <v>222</v>
      </c>
      <c r="C201" s="65" t="s">
        <v>221</v>
      </c>
      <c r="D201" s="57" t="s">
        <v>222</v>
      </c>
      <c r="E201" s="82"/>
      <c r="F201" s="77">
        <v>367.28143</v>
      </c>
      <c r="G201" s="23">
        <f t="shared" si="5"/>
        <v>-367.28143</v>
      </c>
      <c r="H201" s="16"/>
    </row>
    <row r="202" spans="1:8" s="17" customFormat="1" ht="409.5" customHeight="1" hidden="1">
      <c r="A202" s="31" t="s">
        <v>223</v>
      </c>
      <c r="B202" s="101" t="s">
        <v>224</v>
      </c>
      <c r="C202" s="65" t="s">
        <v>223</v>
      </c>
      <c r="D202" s="57" t="s">
        <v>224</v>
      </c>
      <c r="E202" s="82"/>
      <c r="F202" s="73">
        <f>F203+F206</f>
        <v>0</v>
      </c>
      <c r="G202" s="23">
        <f t="shared" si="5"/>
        <v>0</v>
      </c>
      <c r="H202" s="16"/>
    </row>
    <row r="203" spans="1:8" s="17" customFormat="1" ht="315" customHeight="1" hidden="1">
      <c r="A203" s="28" t="s">
        <v>225</v>
      </c>
      <c r="B203" s="100" t="s">
        <v>226</v>
      </c>
      <c r="C203" s="65" t="s">
        <v>225</v>
      </c>
      <c r="D203" s="57" t="s">
        <v>226</v>
      </c>
      <c r="E203" s="82"/>
      <c r="F203" s="73"/>
      <c r="G203" s="23">
        <f t="shared" si="5"/>
        <v>0</v>
      </c>
      <c r="H203" s="16"/>
    </row>
    <row r="204" spans="1:8" s="17" customFormat="1" ht="225" customHeight="1" hidden="1">
      <c r="A204" s="28" t="s">
        <v>227</v>
      </c>
      <c r="B204" s="102" t="s">
        <v>228</v>
      </c>
      <c r="C204" s="65" t="s">
        <v>227</v>
      </c>
      <c r="D204" s="87" t="s">
        <v>228</v>
      </c>
      <c r="E204" s="82"/>
      <c r="F204" s="73"/>
      <c r="G204" s="23"/>
      <c r="H204" s="16"/>
    </row>
    <row r="205" spans="1:8" s="17" customFormat="1" ht="409.5" customHeight="1" hidden="1">
      <c r="A205" s="28" t="s">
        <v>229</v>
      </c>
      <c r="B205" s="100" t="s">
        <v>230</v>
      </c>
      <c r="C205" s="65" t="s">
        <v>229</v>
      </c>
      <c r="D205" s="57" t="s">
        <v>230</v>
      </c>
      <c r="E205" s="82"/>
      <c r="F205" s="73"/>
      <c r="G205" s="23">
        <f t="shared" si="5"/>
        <v>0</v>
      </c>
      <c r="H205" s="16"/>
    </row>
    <row r="206" spans="1:8" s="17" customFormat="1" ht="409.5" customHeight="1" hidden="1">
      <c r="A206" s="28" t="s">
        <v>231</v>
      </c>
      <c r="B206" s="100" t="s">
        <v>232</v>
      </c>
      <c r="C206" s="65" t="s">
        <v>231</v>
      </c>
      <c r="D206" s="57" t="s">
        <v>232</v>
      </c>
      <c r="E206" s="82"/>
      <c r="F206" s="73"/>
      <c r="G206" s="23">
        <f t="shared" si="5"/>
        <v>0</v>
      </c>
      <c r="H206" s="16"/>
    </row>
    <row r="207" spans="1:8" s="17" customFormat="1" ht="28.5" customHeight="1" hidden="1">
      <c r="A207" s="38" t="s">
        <v>233</v>
      </c>
      <c r="B207" s="100" t="s">
        <v>234</v>
      </c>
      <c r="C207" s="71" t="s">
        <v>233</v>
      </c>
      <c r="D207" s="57" t="s">
        <v>234</v>
      </c>
      <c r="E207" s="82"/>
      <c r="F207" s="73"/>
      <c r="G207" s="23">
        <f t="shared" si="5"/>
        <v>0</v>
      </c>
      <c r="H207" s="16"/>
    </row>
    <row r="208" spans="1:8" s="17" customFormat="1" ht="409.5" customHeight="1" hidden="1">
      <c r="A208" s="28" t="s">
        <v>235</v>
      </c>
      <c r="B208" s="100" t="s">
        <v>236</v>
      </c>
      <c r="C208" s="65" t="s">
        <v>235</v>
      </c>
      <c r="D208" s="57" t="s">
        <v>236</v>
      </c>
      <c r="E208" s="82"/>
      <c r="F208" s="73"/>
      <c r="G208" s="23">
        <f t="shared" si="5"/>
        <v>0</v>
      </c>
      <c r="H208" s="16"/>
    </row>
    <row r="209" spans="1:8" s="17" customFormat="1" ht="15" customHeight="1" hidden="1">
      <c r="A209" s="38" t="s">
        <v>237</v>
      </c>
      <c r="B209" s="100" t="s">
        <v>238</v>
      </c>
      <c r="C209" s="71" t="s">
        <v>237</v>
      </c>
      <c r="D209" s="57" t="s">
        <v>238</v>
      </c>
      <c r="E209" s="82"/>
      <c r="F209" s="73"/>
      <c r="G209" s="23">
        <f t="shared" si="5"/>
        <v>0</v>
      </c>
      <c r="H209" s="16"/>
    </row>
    <row r="210" spans="1:8" s="17" customFormat="1" ht="409.5" customHeight="1" hidden="1">
      <c r="A210" s="28" t="s">
        <v>239</v>
      </c>
      <c r="B210" s="100" t="s">
        <v>240</v>
      </c>
      <c r="C210" s="65" t="s">
        <v>239</v>
      </c>
      <c r="D210" s="57" t="s">
        <v>240</v>
      </c>
      <c r="E210" s="82"/>
      <c r="F210" s="73"/>
      <c r="G210" s="23">
        <f t="shared" si="5"/>
        <v>0</v>
      </c>
      <c r="H210" s="16"/>
    </row>
    <row r="211" spans="1:8" s="17" customFormat="1" ht="15" customHeight="1" hidden="1">
      <c r="A211" s="28"/>
      <c r="B211" s="100"/>
      <c r="C211" s="65" t="s">
        <v>237</v>
      </c>
      <c r="D211" s="57" t="s">
        <v>241</v>
      </c>
      <c r="E211" s="82">
        <v>1050</v>
      </c>
      <c r="F211" s="73"/>
      <c r="G211" s="23"/>
      <c r="H211" s="16"/>
    </row>
    <row r="212" spans="1:8" s="17" customFormat="1" ht="28.5" customHeight="1" hidden="1">
      <c r="A212" s="28"/>
      <c r="B212" s="100"/>
      <c r="C212" s="65" t="s">
        <v>242</v>
      </c>
      <c r="D212" s="57" t="s">
        <v>243</v>
      </c>
      <c r="E212" s="82">
        <v>1050</v>
      </c>
      <c r="F212" s="73"/>
      <c r="G212" s="23"/>
      <c r="H212" s="16"/>
    </row>
    <row r="213" spans="1:8" s="17" customFormat="1" ht="15" customHeight="1" hidden="1">
      <c r="A213" s="28"/>
      <c r="B213" s="100"/>
      <c r="C213" s="65" t="s">
        <v>237</v>
      </c>
      <c r="D213" s="57" t="s">
        <v>58</v>
      </c>
      <c r="E213" s="82">
        <v>180</v>
      </c>
      <c r="F213" s="73"/>
      <c r="G213" s="23"/>
      <c r="H213" s="16"/>
    </row>
    <row r="214" spans="1:8" s="17" customFormat="1" ht="30" customHeight="1" hidden="1">
      <c r="A214" s="28"/>
      <c r="B214" s="100"/>
      <c r="C214" s="65" t="s">
        <v>242</v>
      </c>
      <c r="D214" s="57" t="s">
        <v>59</v>
      </c>
      <c r="E214" s="82">
        <v>180</v>
      </c>
      <c r="F214" s="73"/>
      <c r="G214" s="23"/>
      <c r="H214" s="16"/>
    </row>
    <row r="215" spans="1:8" s="17" customFormat="1" ht="15" customHeight="1" hidden="1">
      <c r="A215" s="28"/>
      <c r="B215" s="100"/>
      <c r="C215" s="65" t="s">
        <v>301</v>
      </c>
      <c r="D215" s="57" t="s">
        <v>302</v>
      </c>
      <c r="E215" s="82">
        <v>50</v>
      </c>
      <c r="F215" s="73"/>
      <c r="G215" s="23"/>
      <c r="H215" s="16"/>
    </row>
    <row r="216" spans="1:8" s="17" customFormat="1" ht="39" customHeight="1" hidden="1">
      <c r="A216" s="28"/>
      <c r="B216" s="100"/>
      <c r="C216" s="65" t="s">
        <v>304</v>
      </c>
      <c r="D216" s="57" t="s">
        <v>303</v>
      </c>
      <c r="E216" s="82">
        <v>50</v>
      </c>
      <c r="F216" s="73"/>
      <c r="G216" s="23"/>
      <c r="H216" s="16"/>
    </row>
    <row r="217" spans="1:8" s="17" customFormat="1" ht="32.25" customHeight="1" hidden="1">
      <c r="A217" s="28"/>
      <c r="B217" s="100"/>
      <c r="C217" s="65" t="s">
        <v>299</v>
      </c>
      <c r="D217" s="57" t="s">
        <v>300</v>
      </c>
      <c r="E217" s="82">
        <v>50</v>
      </c>
      <c r="F217" s="73"/>
      <c r="G217" s="23"/>
      <c r="H217" s="16"/>
    </row>
    <row r="218" spans="1:8" s="17" customFormat="1" ht="15.75" customHeight="1" hidden="1" thickBot="1">
      <c r="A218" s="28"/>
      <c r="B218" s="100"/>
      <c r="C218" s="65" t="s">
        <v>237</v>
      </c>
      <c r="D218" s="57" t="s">
        <v>296</v>
      </c>
      <c r="E218" s="82">
        <v>15</v>
      </c>
      <c r="F218" s="73"/>
      <c r="G218" s="23"/>
      <c r="H218" s="16"/>
    </row>
    <row r="219" spans="1:8" s="17" customFormat="1" ht="30.75" customHeight="1" hidden="1" thickBot="1">
      <c r="A219" s="28"/>
      <c r="B219" s="100"/>
      <c r="C219" s="65" t="s">
        <v>242</v>
      </c>
      <c r="D219" s="57" t="s">
        <v>297</v>
      </c>
      <c r="E219" s="82">
        <v>15</v>
      </c>
      <c r="F219" s="73"/>
      <c r="G219" s="23"/>
      <c r="H219" s="16"/>
    </row>
    <row r="220" spans="1:8" s="17" customFormat="1" ht="30.75" customHeight="1" hidden="1" thickBot="1">
      <c r="A220" s="28"/>
      <c r="B220" s="100"/>
      <c r="C220" s="65" t="s">
        <v>242</v>
      </c>
      <c r="D220" s="57" t="s">
        <v>298</v>
      </c>
      <c r="E220" s="82">
        <v>15</v>
      </c>
      <c r="F220" s="73"/>
      <c r="G220" s="23"/>
      <c r="H220" s="16"/>
    </row>
    <row r="221" spans="1:8" s="17" customFormat="1" ht="15.75" customHeight="1" hidden="1" thickBot="1">
      <c r="A221" s="28"/>
      <c r="B221" s="100"/>
      <c r="C221" s="52" t="s">
        <v>301</v>
      </c>
      <c r="D221" s="57" t="s">
        <v>302</v>
      </c>
      <c r="E221" s="82"/>
      <c r="F221" s="73"/>
      <c r="G221" s="23"/>
      <c r="H221" s="16"/>
    </row>
    <row r="222" spans="1:8" s="17" customFormat="1" ht="75.75" customHeight="1" hidden="1" thickBot="1">
      <c r="A222" s="28"/>
      <c r="B222" s="100"/>
      <c r="C222" s="52" t="s">
        <v>342</v>
      </c>
      <c r="D222" s="57" t="s">
        <v>344</v>
      </c>
      <c r="E222" s="82"/>
      <c r="F222" s="73"/>
      <c r="G222" s="23"/>
      <c r="H222" s="16"/>
    </row>
    <row r="223" spans="1:8" s="17" customFormat="1" ht="87" customHeight="1" hidden="1" thickBot="1">
      <c r="A223" s="28"/>
      <c r="B223" s="100"/>
      <c r="C223" s="52" t="s">
        <v>343</v>
      </c>
      <c r="D223" s="57" t="s">
        <v>345</v>
      </c>
      <c r="E223" s="82"/>
      <c r="F223" s="73"/>
      <c r="G223" s="23"/>
      <c r="H223" s="16"/>
    </row>
    <row r="224" spans="1:8" s="17" customFormat="1" ht="30.75" customHeight="1" hidden="1" thickBot="1">
      <c r="A224" s="28"/>
      <c r="B224" s="100"/>
      <c r="C224" s="52" t="s">
        <v>346</v>
      </c>
      <c r="D224" s="57" t="s">
        <v>348</v>
      </c>
      <c r="E224" s="82"/>
      <c r="F224" s="73"/>
      <c r="G224" s="23"/>
      <c r="H224" s="16"/>
    </row>
    <row r="225" spans="1:8" s="17" customFormat="1" ht="30.75" customHeight="1" hidden="1" thickBot="1">
      <c r="A225" s="28"/>
      <c r="B225" s="100"/>
      <c r="C225" s="52" t="s">
        <v>347</v>
      </c>
      <c r="D225" s="57" t="s">
        <v>349</v>
      </c>
      <c r="E225" s="82"/>
      <c r="F225" s="73"/>
      <c r="G225" s="23"/>
      <c r="H225" s="16"/>
    </row>
    <row r="226" spans="1:8" s="17" customFormat="1" ht="15.75" customHeight="1" hidden="1" thickBot="1">
      <c r="A226" s="28"/>
      <c r="B226" s="100"/>
      <c r="C226" s="65" t="s">
        <v>237</v>
      </c>
      <c r="D226" s="57" t="s">
        <v>296</v>
      </c>
      <c r="E226" s="82"/>
      <c r="F226" s="73"/>
      <c r="G226" s="23"/>
      <c r="H226" s="16"/>
    </row>
    <row r="227" spans="1:8" s="17" customFormat="1" ht="28.5" customHeight="1" hidden="1">
      <c r="A227" s="28"/>
      <c r="B227" s="100"/>
      <c r="C227" s="65" t="s">
        <v>323</v>
      </c>
      <c r="D227" s="57" t="s">
        <v>297</v>
      </c>
      <c r="E227" s="82"/>
      <c r="F227" s="73"/>
      <c r="G227" s="23"/>
      <c r="H227" s="16"/>
    </row>
    <row r="228" spans="1:8" s="17" customFormat="1" ht="30" customHeight="1" hidden="1">
      <c r="A228" s="28"/>
      <c r="B228" s="100"/>
      <c r="C228" s="65" t="s">
        <v>323</v>
      </c>
      <c r="D228" s="57" t="s">
        <v>298</v>
      </c>
      <c r="E228" s="82"/>
      <c r="F228" s="73"/>
      <c r="G228" s="23"/>
      <c r="H228" s="16"/>
    </row>
    <row r="229" spans="1:8" s="17" customFormat="1" ht="24" customHeight="1">
      <c r="A229" s="28"/>
      <c r="B229" s="100"/>
      <c r="C229" s="103" t="s">
        <v>301</v>
      </c>
      <c r="D229" s="88" t="s">
        <v>403</v>
      </c>
      <c r="E229" s="110">
        <f>E230</f>
        <v>35074.2</v>
      </c>
      <c r="F229" s="73"/>
      <c r="G229" s="23"/>
      <c r="H229" s="16"/>
    </row>
    <row r="230" spans="1:8" s="17" customFormat="1" ht="37.5" customHeight="1">
      <c r="A230" s="28"/>
      <c r="B230" s="100"/>
      <c r="C230" s="95" t="s">
        <v>342</v>
      </c>
      <c r="D230" s="89" t="s">
        <v>404</v>
      </c>
      <c r="E230" s="82">
        <f>E231</f>
        <v>35074.2</v>
      </c>
      <c r="F230" s="73"/>
      <c r="G230" s="23"/>
      <c r="H230" s="16"/>
    </row>
    <row r="231" spans="1:8" s="17" customFormat="1" ht="64.5" customHeight="1">
      <c r="A231" s="28"/>
      <c r="B231" s="100"/>
      <c r="C231" s="95" t="s">
        <v>343</v>
      </c>
      <c r="D231" s="89" t="s">
        <v>405</v>
      </c>
      <c r="E231" s="114">
        <v>35074.2</v>
      </c>
      <c r="F231" s="73"/>
      <c r="G231" s="23"/>
      <c r="H231" s="16"/>
    </row>
    <row r="232" spans="1:8" s="17" customFormat="1" ht="27" customHeight="1">
      <c r="A232" s="28"/>
      <c r="B232" s="35"/>
      <c r="C232" s="106" t="s">
        <v>218</v>
      </c>
      <c r="D232" s="107" t="s">
        <v>296</v>
      </c>
      <c r="E232" s="109">
        <f>E233</f>
        <v>570467.24</v>
      </c>
      <c r="F232" s="73"/>
      <c r="G232" s="23"/>
      <c r="H232" s="16"/>
    </row>
    <row r="233" spans="1:8" s="17" customFormat="1" ht="29.25" customHeight="1">
      <c r="A233" s="28"/>
      <c r="B233" s="35"/>
      <c r="C233" s="105" t="s">
        <v>323</v>
      </c>
      <c r="D233" s="108" t="s">
        <v>407</v>
      </c>
      <c r="E233" s="104">
        <f>E234</f>
        <v>570467.24</v>
      </c>
      <c r="F233" s="73"/>
      <c r="G233" s="23"/>
      <c r="H233" s="16"/>
    </row>
    <row r="234" spans="1:8" s="17" customFormat="1" ht="29.25" customHeight="1">
      <c r="A234" s="28"/>
      <c r="B234" s="35"/>
      <c r="C234" s="105" t="s">
        <v>323</v>
      </c>
      <c r="D234" s="108" t="s">
        <v>408</v>
      </c>
      <c r="E234" s="115">
        <f>11174.17+531975+27318.07</f>
        <v>570467.24</v>
      </c>
      <c r="F234" s="73"/>
      <c r="G234" s="23"/>
      <c r="H234" s="16"/>
    </row>
    <row r="235" spans="1:8" s="17" customFormat="1" ht="21.75" customHeight="1">
      <c r="A235" s="40" t="s">
        <v>244</v>
      </c>
      <c r="B235" s="43" t="s">
        <v>245</v>
      </c>
      <c r="C235" s="61" t="s">
        <v>244</v>
      </c>
      <c r="D235" s="51" t="s">
        <v>60</v>
      </c>
      <c r="E235" s="85">
        <f>E15+E116</f>
        <v>6478492.44</v>
      </c>
      <c r="F235" s="78">
        <f>F15+F116</f>
        <v>119811.32443000001</v>
      </c>
      <c r="G235" s="23">
        <f t="shared" si="5"/>
        <v>6358681.11557</v>
      </c>
      <c r="H235" s="16"/>
    </row>
    <row r="236" ht="12.75">
      <c r="E236" s="47"/>
    </row>
    <row r="237" ht="12.75">
      <c r="E237" s="47"/>
    </row>
  </sheetData>
  <sheetProtection/>
  <mergeCells count="5">
    <mergeCell ref="B12:E12"/>
    <mergeCell ref="D6:E6"/>
    <mergeCell ref="D10:E11"/>
    <mergeCell ref="M12:P12"/>
    <mergeCell ref="D9:E9"/>
  </mergeCells>
  <conditionalFormatting sqref="G15:G235">
    <cfRule type="cellIs" priority="1" dxfId="0" operator="lessThan" stopIfTrue="1">
      <formula>0</formula>
    </cfRule>
  </conditionalFormatting>
  <printOptions/>
  <pageMargins left="0.7874015748031497" right="0" top="0" bottom="0.984251968503937" header="0.5118110236220472" footer="0.5118110236220472"/>
  <pageSetup horizontalDpi="600" verticalDpi="6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2020-07-24T06:38:10Z</cp:lastPrinted>
  <dcterms:created xsi:type="dcterms:W3CDTF">1996-10-08T23:32:33Z</dcterms:created>
  <dcterms:modified xsi:type="dcterms:W3CDTF">2020-07-28T06:29:03Z</dcterms:modified>
  <cp:category/>
  <cp:version/>
  <cp:contentType/>
  <cp:contentStatus/>
</cp:coreProperties>
</file>